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0"/>
  </bookViews>
  <sheets>
    <sheet name="Offerta pag1" sheetId="1" r:id="rId1"/>
    <sheet name="RCA" sheetId="2" r:id="rId2"/>
    <sheet name="INCENDIO" sheetId="10" r:id="rId3"/>
    <sheet name="FURTO-RAPINA" sheetId="11" r:id="rId4"/>
    <sheet name="SOCIO-POLITICI" sheetId="12" r:id="rId5"/>
    <sheet name="ATMOSFERICI" sheetId="13" r:id="rId6"/>
    <sheet name="KASKO" sheetId="14" r:id="rId7"/>
    <sheet name="CRISTALLI" sheetId="15" r:id="rId8"/>
    <sheet name="ASSISTENZA VIAGGIO" sheetId="16" r:id="rId9"/>
    <sheet name="RIEPILOGO" sheetId="17" r:id="rId10"/>
  </sheets>
  <definedNames>
    <definedName name="_ftn1" localSheetId="0">'Offerta pag1'!$A$29</definedName>
    <definedName name="_ftnref1" localSheetId="0">'Offerta pag1'!#REF!</definedName>
    <definedName name="_inizio" localSheetId="0">'Offerta pag1'!$A$24</definedName>
    <definedName name="_xlnm.Print_Area" localSheetId="8">'ASSISTENZA VIAGGIO'!$A$1:$H$13</definedName>
    <definedName name="_xlnm.Print_Area" localSheetId="5">ATMOSFERICI!$A$1:$I$20</definedName>
    <definedName name="_xlnm.Print_Area" localSheetId="7">CRISTALLI!$A$1:$H$20</definedName>
    <definedName name="_xlnm.Print_Area" localSheetId="3">'FURTO-RAPINA'!$A$1:$I$20</definedName>
    <definedName name="_xlnm.Print_Area" localSheetId="2">INCENDIO!$A$1:$I$20</definedName>
    <definedName name="_xlnm.Print_Area" localSheetId="6">KASKO!$A$1:$I$20</definedName>
    <definedName name="_xlnm.Print_Area" localSheetId="0">'Offerta pag1'!$A$1:$A$31</definedName>
    <definedName name="_xlnm.Print_Area" localSheetId="1">RCA!$A$1:$H$20</definedName>
    <definedName name="_xlnm.Print_Area" localSheetId="9">RIEPILOGO!$A$1:$F$20</definedName>
    <definedName name="_xlnm.Print_Area" localSheetId="4">'SOCIO-POLITICI'!$A$1:$I$20</definedName>
  </definedNames>
  <calcPr calcId="152511"/>
</workbook>
</file>

<file path=xl/calcChain.xml><?xml version="1.0" encoding="utf-8"?>
<calcChain xmlns="http://schemas.openxmlformats.org/spreadsheetml/2006/main">
  <c r="C10" i="16" l="1"/>
  <c r="G9" i="16" l="1"/>
  <c r="H9" i="16" s="1"/>
  <c r="E9" i="16"/>
  <c r="G8" i="16"/>
  <c r="H8" i="16" s="1"/>
  <c r="E8" i="16"/>
  <c r="G7" i="16"/>
  <c r="H7" i="16" s="1"/>
  <c r="E7" i="16"/>
  <c r="G6" i="16"/>
  <c r="H6" i="16" s="1"/>
  <c r="E6" i="16"/>
  <c r="G5" i="16"/>
  <c r="H5" i="16" s="1"/>
  <c r="E5" i="16"/>
  <c r="G4" i="16"/>
  <c r="H4" i="16" s="1"/>
  <c r="E4" i="16"/>
  <c r="G3" i="16"/>
  <c r="H3" i="16" s="1"/>
  <c r="E3" i="16"/>
  <c r="C17" i="15"/>
  <c r="G16" i="15"/>
  <c r="H16" i="15" s="1"/>
  <c r="E16" i="15"/>
  <c r="G15" i="15"/>
  <c r="H15" i="15" s="1"/>
  <c r="E15" i="15"/>
  <c r="G14" i="15"/>
  <c r="H14" i="15" s="1"/>
  <c r="E14" i="15"/>
  <c r="G13" i="15"/>
  <c r="H13" i="15" s="1"/>
  <c r="E13" i="15"/>
  <c r="G12" i="15"/>
  <c r="H12" i="15" s="1"/>
  <c r="E12" i="15"/>
  <c r="G11" i="15"/>
  <c r="H11" i="15" s="1"/>
  <c r="E11" i="15"/>
  <c r="G10" i="15"/>
  <c r="H10" i="15" s="1"/>
  <c r="E10" i="15"/>
  <c r="G9" i="15"/>
  <c r="H9" i="15" s="1"/>
  <c r="E9" i="15"/>
  <c r="G8" i="15"/>
  <c r="H8" i="15" s="1"/>
  <c r="E8" i="15"/>
  <c r="G7" i="15"/>
  <c r="H7" i="15" s="1"/>
  <c r="E7" i="15"/>
  <c r="G6" i="15"/>
  <c r="H6" i="15" s="1"/>
  <c r="E6" i="15"/>
  <c r="G5" i="15"/>
  <c r="H5" i="15" s="1"/>
  <c r="E5" i="15"/>
  <c r="G4" i="15"/>
  <c r="H4" i="15" s="1"/>
  <c r="E4" i="15"/>
  <c r="G3" i="15"/>
  <c r="H3" i="15" s="1"/>
  <c r="E3" i="15"/>
  <c r="D17" i="14"/>
  <c r="D17" i="13"/>
  <c r="D17" i="12"/>
  <c r="D17" i="11"/>
  <c r="D17" i="10"/>
  <c r="C17" i="14"/>
  <c r="H16" i="14"/>
  <c r="I16" i="14" s="1"/>
  <c r="F16" i="14"/>
  <c r="H15" i="14"/>
  <c r="I15" i="14" s="1"/>
  <c r="F15" i="14"/>
  <c r="H14" i="14"/>
  <c r="I14" i="14" s="1"/>
  <c r="F14" i="14"/>
  <c r="H13" i="14"/>
  <c r="I13" i="14" s="1"/>
  <c r="F13" i="14"/>
  <c r="H12" i="14"/>
  <c r="I12" i="14" s="1"/>
  <c r="F12" i="14"/>
  <c r="H11" i="14"/>
  <c r="I11" i="14" s="1"/>
  <c r="F11" i="14"/>
  <c r="H10" i="14"/>
  <c r="I10" i="14" s="1"/>
  <c r="F10" i="14"/>
  <c r="H9" i="14"/>
  <c r="I9" i="14" s="1"/>
  <c r="F9" i="14"/>
  <c r="H8" i="14"/>
  <c r="I8" i="14" s="1"/>
  <c r="F8" i="14"/>
  <c r="H7" i="14"/>
  <c r="I7" i="14" s="1"/>
  <c r="F7" i="14"/>
  <c r="H6" i="14"/>
  <c r="I6" i="14" s="1"/>
  <c r="F6" i="14"/>
  <c r="H5" i="14"/>
  <c r="I5" i="14" s="1"/>
  <c r="F5" i="14"/>
  <c r="H4" i="14"/>
  <c r="I4" i="14" s="1"/>
  <c r="F4" i="14"/>
  <c r="H3" i="14"/>
  <c r="I3" i="14" s="1"/>
  <c r="F3" i="14"/>
  <c r="C17" i="13"/>
  <c r="H16" i="13"/>
  <c r="I16" i="13" s="1"/>
  <c r="F16" i="13"/>
  <c r="H15" i="13"/>
  <c r="I15" i="13" s="1"/>
  <c r="F15" i="13"/>
  <c r="H14" i="13"/>
  <c r="I14" i="13" s="1"/>
  <c r="F14" i="13"/>
  <c r="H13" i="13"/>
  <c r="I13" i="13" s="1"/>
  <c r="F13" i="13"/>
  <c r="H12" i="13"/>
  <c r="I12" i="13" s="1"/>
  <c r="F12" i="13"/>
  <c r="H11" i="13"/>
  <c r="I11" i="13" s="1"/>
  <c r="F11" i="13"/>
  <c r="H10" i="13"/>
  <c r="I10" i="13" s="1"/>
  <c r="F10" i="13"/>
  <c r="H9" i="13"/>
  <c r="I9" i="13" s="1"/>
  <c r="F9" i="13"/>
  <c r="H8" i="13"/>
  <c r="I8" i="13" s="1"/>
  <c r="F8" i="13"/>
  <c r="H7" i="13"/>
  <c r="I7" i="13" s="1"/>
  <c r="F7" i="13"/>
  <c r="H6" i="13"/>
  <c r="I6" i="13" s="1"/>
  <c r="F6" i="13"/>
  <c r="H5" i="13"/>
  <c r="I5" i="13" s="1"/>
  <c r="F5" i="13"/>
  <c r="H4" i="13"/>
  <c r="I4" i="13" s="1"/>
  <c r="F4" i="13"/>
  <c r="H3" i="13"/>
  <c r="I3" i="13" s="1"/>
  <c r="F3" i="13"/>
  <c r="C17" i="12"/>
  <c r="H16" i="12"/>
  <c r="I16" i="12" s="1"/>
  <c r="F16" i="12"/>
  <c r="H15" i="12"/>
  <c r="I15" i="12" s="1"/>
  <c r="F15" i="12"/>
  <c r="H14" i="12"/>
  <c r="I14" i="12" s="1"/>
  <c r="F14" i="12"/>
  <c r="H13" i="12"/>
  <c r="I13" i="12" s="1"/>
  <c r="F13" i="12"/>
  <c r="H12" i="12"/>
  <c r="I12" i="12" s="1"/>
  <c r="F12" i="12"/>
  <c r="H11" i="12"/>
  <c r="I11" i="12" s="1"/>
  <c r="F11" i="12"/>
  <c r="H10" i="12"/>
  <c r="I10" i="12" s="1"/>
  <c r="F10" i="12"/>
  <c r="H9" i="12"/>
  <c r="I9" i="12" s="1"/>
  <c r="F9" i="12"/>
  <c r="H8" i="12"/>
  <c r="I8" i="12" s="1"/>
  <c r="F8" i="12"/>
  <c r="H7" i="12"/>
  <c r="I7" i="12" s="1"/>
  <c r="F7" i="12"/>
  <c r="H6" i="12"/>
  <c r="I6" i="12" s="1"/>
  <c r="F6" i="12"/>
  <c r="H5" i="12"/>
  <c r="I5" i="12" s="1"/>
  <c r="F5" i="12"/>
  <c r="H4" i="12"/>
  <c r="I4" i="12" s="1"/>
  <c r="F4" i="12"/>
  <c r="H3" i="12"/>
  <c r="I3" i="12" s="1"/>
  <c r="F3" i="12"/>
  <c r="C17" i="11"/>
  <c r="H16" i="11"/>
  <c r="I16" i="11" s="1"/>
  <c r="F16" i="11"/>
  <c r="H15" i="11"/>
  <c r="I15" i="11" s="1"/>
  <c r="F15" i="11"/>
  <c r="H14" i="11"/>
  <c r="I14" i="11" s="1"/>
  <c r="F14" i="11"/>
  <c r="H13" i="11"/>
  <c r="I13" i="11" s="1"/>
  <c r="F13" i="11"/>
  <c r="H12" i="11"/>
  <c r="I12" i="11" s="1"/>
  <c r="F12" i="11"/>
  <c r="H11" i="11"/>
  <c r="I11" i="11" s="1"/>
  <c r="F11" i="11"/>
  <c r="H10" i="11"/>
  <c r="I10" i="11" s="1"/>
  <c r="F10" i="11"/>
  <c r="H9" i="11"/>
  <c r="I9" i="11" s="1"/>
  <c r="F9" i="11"/>
  <c r="H8" i="11"/>
  <c r="I8" i="11" s="1"/>
  <c r="F8" i="11"/>
  <c r="H7" i="11"/>
  <c r="I7" i="11" s="1"/>
  <c r="F7" i="11"/>
  <c r="H6" i="11"/>
  <c r="I6" i="11" s="1"/>
  <c r="F6" i="11"/>
  <c r="H5" i="11"/>
  <c r="I5" i="11" s="1"/>
  <c r="F5" i="11"/>
  <c r="H4" i="11"/>
  <c r="I4" i="11" s="1"/>
  <c r="F4" i="11"/>
  <c r="H3" i="11"/>
  <c r="I3" i="11" s="1"/>
  <c r="F3" i="11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17" i="12" l="1"/>
  <c r="E10" i="16"/>
  <c r="E17" i="15"/>
  <c r="H10" i="16"/>
  <c r="B10" i="17" s="1"/>
  <c r="D10" i="17" s="1"/>
  <c r="H17" i="15"/>
  <c r="B9" i="17" s="1"/>
  <c r="D9" i="17" s="1"/>
  <c r="F9" i="17" s="1"/>
  <c r="F17" i="14"/>
  <c r="I17" i="14"/>
  <c r="B8" i="17" s="1"/>
  <c r="D8" i="17" s="1"/>
  <c r="E8" i="17" s="1"/>
  <c r="F17" i="13"/>
  <c r="I17" i="13"/>
  <c r="B7" i="17" s="1"/>
  <c r="D7" i="17" s="1"/>
  <c r="F7" i="17" s="1"/>
  <c r="I17" i="12"/>
  <c r="B6" i="17" s="1"/>
  <c r="D6" i="17" s="1"/>
  <c r="F6" i="17" s="1"/>
  <c r="F17" i="11"/>
  <c r="I17" i="11"/>
  <c r="B5" i="17" s="1"/>
  <c r="D5" i="17" s="1"/>
  <c r="E5" i="17" s="1"/>
  <c r="C17" i="10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H4" i="10"/>
  <c r="I4" i="10" s="1"/>
  <c r="H3" i="10"/>
  <c r="I3" i="10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7" i="2" l="1"/>
  <c r="F5" i="17"/>
  <c r="E9" i="17"/>
  <c r="F8" i="17"/>
  <c r="E7" i="17"/>
  <c r="E6" i="17"/>
  <c r="F10" i="17"/>
  <c r="E10" i="17"/>
  <c r="F17" i="10"/>
  <c r="I17" i="10"/>
  <c r="B4" i="17" s="1"/>
  <c r="D4" i="17" s="1"/>
  <c r="H17" i="2"/>
  <c r="B3" i="17" s="1"/>
  <c r="D3" i="17" s="1"/>
  <c r="C17" i="2"/>
  <c r="F3" i="17" l="1"/>
  <c r="E3" i="17"/>
  <c r="F4" i="17"/>
  <c r="E4" i="17"/>
  <c r="B11" i="17"/>
  <c r="D11" i="17"/>
  <c r="E11" i="17" l="1"/>
  <c r="F11" i="17"/>
  <c r="D14" i="17" s="1"/>
  <c r="D16" i="17" s="1"/>
</calcChain>
</file>

<file path=xl/sharedStrings.xml><?xml version="1.0" encoding="utf-8"?>
<sst xmlns="http://schemas.openxmlformats.org/spreadsheetml/2006/main" count="274" uniqueCount="83">
  <si>
    <t>Il/La sottoscritto/a</t>
  </si>
  <si>
    <t>nato/a a                                                              il</t>
  </si>
  <si>
    <t>Stato                                  Via/Piazza</t>
  </si>
  <si>
    <t xml:space="preserve">nella sua qualità di  </t>
  </si>
  <si>
    <t>dell’operatore economico</t>
  </si>
  <si>
    <t>partecipante alla gara di appalto in oggetto in qualità di [barrare la casella che interessa]</t>
  </si>
  <si>
    <t>residente nel Comune di                           CAP                              Provincia</t>
  </si>
  <si>
    <t>dichiara</t>
  </si>
  <si>
    <t xml:space="preserve">Autocarri elettrici fino a 30 Kw di potenza </t>
  </si>
  <si>
    <t>Autocarri elettrici superiori a 30 Kw di potenza</t>
  </si>
  <si>
    <t>Autocarri endotermici/ibridi</t>
  </si>
  <si>
    <t>Autovetture elettriche</t>
  </si>
  <si>
    <t>Autovetture endotermiche / ibride</t>
  </si>
  <si>
    <t>Scuolabus</t>
  </si>
  <si>
    <t>Autobus da noleggio GT</t>
  </si>
  <si>
    <t>Autobus attrezzati per trasporto disabili</t>
  </si>
  <si>
    <t>Autobus urbani</t>
  </si>
  <si>
    <t>Autoveicoli uso ambulanza</t>
  </si>
  <si>
    <t>Targhe prova</t>
  </si>
  <si>
    <t>Rimorchi</t>
  </si>
  <si>
    <t>Carro-attrezzi</t>
  </si>
  <si>
    <t>Macchine operatrici</t>
  </si>
  <si>
    <t>TOTALI</t>
  </si>
  <si>
    <t>OFFERTA RCA</t>
  </si>
  <si>
    <t>OFFERTA RISCHIO INCENDIO</t>
  </si>
  <si>
    <t>N.</t>
  </si>
  <si>
    <t>RIBASSO % (MAX 2 DECIMALI)</t>
  </si>
  <si>
    <t>TASSO PRO MILLE RIBASSATO</t>
  </si>
  <si>
    <t>TASSO BASE D'ASTA (PRO MILLE)</t>
  </si>
  <si>
    <t>PREMIO NETTO ANNUO A VEICOLO SOGGETTO A RIBASSO</t>
  </si>
  <si>
    <t>PREMIO NETTO ANNUO COMPLESSIVO</t>
  </si>
  <si>
    <t>PREMIO NETTO ANNUO A VEICOLO RIBASSATO</t>
  </si>
  <si>
    <t>PREMIO NETTO ANNUO COMPLESSIVO RIBASSATO</t>
  </si>
  <si>
    <t>VALORE COMMERCIALE COMPLESSIVO VEICOLI DA ASSICURARE</t>
  </si>
  <si>
    <t>TIPOLOGIA VEICOLI</t>
  </si>
  <si>
    <t>N. VEICOLI DA ASSICURARE</t>
  </si>
  <si>
    <t>OFFERTA RISCHIO FURTO E RAPINA</t>
  </si>
  <si>
    <t>OFFERTA RISCHIO EVENTI SOCIO-POLITICI</t>
  </si>
  <si>
    <t>OFFERTA RISCHIO EVENTI ATMOSFERICI</t>
  </si>
  <si>
    <t>OFFERTA RISCHIO KASKO</t>
  </si>
  <si>
    <t>OFFERTA ASSISTENZA IN VIAGGIO</t>
  </si>
  <si>
    <t>GARANZIE</t>
  </si>
  <si>
    <t>RCA</t>
  </si>
  <si>
    <t>INCENDIO</t>
  </si>
  <si>
    <t>FURTO E RAPINA</t>
  </si>
  <si>
    <t>EVENTI SOCIO-POLITICI</t>
  </si>
  <si>
    <t>EVENTI ATMOSFERICI</t>
  </si>
  <si>
    <t>KASKO</t>
  </si>
  <si>
    <t>ROTTURA CRISTALLI</t>
  </si>
  <si>
    <t>ASSISTENZA IN VIAGGIO</t>
  </si>
  <si>
    <t>PREMIO NETTO ANNUO RIBASSATO PER GARANZIA</t>
  </si>
  <si>
    <t>TASSE E IMPOSTE</t>
  </si>
  <si>
    <t>PREMIO LORDO ANNUO RIBASSATO PER GARANZIA</t>
  </si>
  <si>
    <t>PREMIO LORDO COMPLESSIVO (2 ANNI)</t>
  </si>
  <si>
    <t>PREMIO LORDO COMPLESSIVO COMPRESO RINNOVO (4 ANNI)</t>
  </si>
  <si>
    <t>TIMBRO E FIRMA</t>
  </si>
  <si>
    <t>OFFERTA COMPLESSIVA LORDA IN CIFRE</t>
  </si>
  <si>
    <t>OFFERTA COMPLESSIVA LORDA IN LETTERE</t>
  </si>
  <si>
    <t>LUOGO E DATA</t>
  </si>
  <si>
    <t>RIBASSO % COMPLESSIVO IN CIFRE</t>
  </si>
  <si>
    <t>RIBASSO % COMPLESSIVO IN LETTERE</t>
  </si>
  <si>
    <t>—         Denominazione dell’impresa:</t>
  </si>
  <si>
    <t>—         Sede legale:</t>
  </si>
  <si>
    <t>—         Sede operativa:</t>
  </si>
  <si>
    <t>—         Codice fiscale e partita I.V.A.:</t>
  </si>
  <si>
    <t>—         numero di recapito telefonico:</t>
  </si>
  <si>
    <t>—         e-mail:</t>
  </si>
  <si>
    <t>—         P.E.C.:</t>
  </si>
  <si>
    <t xml:space="preserve">*Apporre la firma leggibile e per esteso del dichiarante ed il timbro dell’impresa concorrente. Non trattandosi di una “dichiarazione sostitutiva dell’atto di notorietà” ex art. 47 del D.P.R. 28.12.2000, n. 445 non è necessario allegare alla presente dichiarazione una copia fotostatica non autenticata di un documento di identità del sottoscrittore. </t>
  </si>
  <si>
    <t>3.    che la presente offerta è da intendersi irrevocabile per 180 giorni dalla scadenza della presentazione delle offerte</t>
  </si>
  <si>
    <t>____________________________</t>
  </si>
  <si>
    <r>
      <t xml:space="preserve">Procedura aperta ai sensi dell’art. 60 del D. Lgs. n. 50/2016 per l'affidamento dei servizi assicurativi RCA – ARD del parco veicoli aziendale – CIG </t>
    </r>
    <r>
      <rPr>
        <b/>
        <sz val="14"/>
        <rFont val="Calibri"/>
        <family val="2"/>
      </rPr>
      <t>86475296AD</t>
    </r>
  </si>
  <si>
    <t>OFFERTA ECONOMICA</t>
  </si>
  <si>
    <r>
      <rPr>
        <sz val="11"/>
        <color theme="1"/>
        <rFont val="Wingdings"/>
        <charset val="2"/>
      </rPr>
      <t xml:space="preserve">q </t>
    </r>
    <r>
      <rPr>
        <sz val="11"/>
        <color theme="1"/>
        <rFont val="Calibri"/>
        <family val="2"/>
      </rPr>
      <t>impresa singola in avvalimento con l’impresa __________________________________________________________________</t>
    </r>
  </si>
  <si>
    <r>
      <rPr>
        <sz val="11"/>
        <color theme="1"/>
        <rFont val="Wingdings"/>
        <charset val="2"/>
      </rPr>
      <t xml:space="preserve">q </t>
    </r>
    <r>
      <rPr>
        <sz val="11"/>
        <color theme="1"/>
        <rFont val="Calibri"/>
        <family val="2"/>
      </rPr>
      <t>impresa singola</t>
    </r>
  </si>
  <si>
    <r>
      <rPr>
        <sz val="11"/>
        <color theme="1"/>
        <rFont val="Wingdings"/>
        <charset val="2"/>
      </rPr>
      <t xml:space="preserve">q </t>
    </r>
    <r>
      <rPr>
        <sz val="11"/>
        <color theme="1"/>
        <rFont val="Calibri"/>
        <family val="2"/>
      </rPr>
      <t>impresa mandataria/capogruppo/delegataria in riunione di concorrenti ex art. 45 D. Lgs. 50/2016 con le seguenti imprese (indicare la composizione dei raggruppamenti/consorzi/geie/aggregazioni di imprese/partecipazione in coassicurazione:</t>
    </r>
  </si>
  <si>
    <t>Luogo e Data  ______________________________________</t>
  </si>
  <si>
    <t>Timbro e Firma*  ___________________________________</t>
  </si>
  <si>
    <t>RIEPILOGO OFFERTA COMPLESSIVA SU BASE D'ASTA DI:</t>
  </si>
  <si>
    <t>………………./00</t>
  </si>
  <si>
    <t>1.      che i costi aziendali concernenti l’adempimento delle disposizioni in materia di salute e sicurezza sui luoghi di lavoro, di cui all’articolo 95, comma 10, del D. Lgs. n. 50/2016  ammontano a € ___________________________ (in cifre e in lettere)</t>
  </si>
  <si>
    <t>2.      che i propri costi della manodopera, di cui all’articolo 95, comma 10, del D. Lgs. n. 50/2016 ammontano a € ________________________ (in cifre e in lettere)</t>
  </si>
  <si>
    <t>OFFERTA RISCHIO ROTTURA CRISTALLI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</si>
</sst>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Verdana"/>
      <family val="2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20"/>
      <color theme="1"/>
      <name val="Calibri"/>
      <family val="2"/>
    </font>
    <font>
      <sz val="11"/>
      <color theme="1"/>
      <name val="Wingdings"/>
      <charset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0" fontId="7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Protection="1"/>
    <xf numFmtId="0" fontId="8" fillId="2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164" fontId="7" fillId="0" borderId="1" xfId="0" applyNumberFormat="1" applyFont="1" applyBorder="1" applyAlignment="1" applyProtection="1">
      <alignment horizontal="center" vertical="center"/>
    </xf>
    <xf numFmtId="164" fontId="8" fillId="2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3" fillId="3" borderId="6" xfId="0" applyFont="1" applyFill="1" applyBorder="1" applyAlignment="1" applyProtection="1">
      <alignment horizontal="center" vertical="center"/>
    </xf>
    <xf numFmtId="0" fontId="23" fillId="12" borderId="3" xfId="0" applyFont="1" applyFill="1" applyBorder="1" applyAlignment="1" applyProtection="1">
      <alignment horizontal="center" vertical="center" wrapText="1"/>
      <protection locked="0"/>
    </xf>
    <xf numFmtId="0" fontId="23" fillId="12" borderId="5" xfId="0" applyFont="1" applyFill="1" applyBorder="1" applyAlignment="1" applyProtection="1">
      <alignment horizontal="center" vertical="center" wrapText="1"/>
      <protection locked="0"/>
    </xf>
    <xf numFmtId="0" fontId="23" fillId="12" borderId="4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/>
    </xf>
    <xf numFmtId="0" fontId="3" fillId="9" borderId="6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20" fillId="11" borderId="6" xfId="0" applyFont="1" applyFill="1" applyBorder="1" applyAlignment="1" applyProtection="1">
      <alignment horizontal="left" vertical="center"/>
    </xf>
    <xf numFmtId="164" fontId="21" fillId="11" borderId="6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10" fontId="9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0" fontId="10" fillId="0" borderId="0" xfId="0" applyFont="1" applyFill="1" applyBorder="1" applyAlignment="1" applyProtection="1">
      <alignment horizontal="right" vertical="center" wrapText="1"/>
    </xf>
    <xf numFmtId="10" fontId="11" fillId="0" borderId="0" xfId="0" applyNumberFormat="1" applyFont="1" applyFill="1" applyProtection="1"/>
    <xf numFmtId="0" fontId="19" fillId="2" borderId="3" xfId="0" applyFont="1" applyFill="1" applyBorder="1" applyAlignment="1" applyProtection="1">
      <alignment horizontal="right" vertical="center"/>
    </xf>
    <xf numFmtId="0" fontId="19" fillId="2" borderId="5" xfId="0" applyFont="1" applyFill="1" applyBorder="1" applyAlignment="1" applyProtection="1">
      <alignment horizontal="right" vertical="center"/>
    </xf>
    <xf numFmtId="0" fontId="19" fillId="2" borderId="4" xfId="0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0" fontId="4" fillId="2" borderId="3" xfId="0" applyNumberFormat="1" applyFont="1" applyFill="1" applyBorder="1" applyAlignment="1" applyProtection="1">
      <alignment horizontal="center" vertical="center" wrapText="1"/>
    </xf>
    <xf numFmtId="10" fontId="4" fillId="2" borderId="5" xfId="0" applyNumberFormat="1" applyFont="1" applyFill="1" applyBorder="1" applyAlignment="1" applyProtection="1">
      <alignment horizontal="center" vertical="center" wrapText="1"/>
    </xf>
    <xf numFmtId="10" fontId="4" fillId="2" borderId="4" xfId="0" applyNumberFormat="1" applyFont="1" applyFill="1" applyBorder="1" applyAlignment="1" applyProtection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>
      <selection activeCell="D23" sqref="D23"/>
    </sheetView>
  </sheetViews>
  <sheetFormatPr defaultRowHeight="15" x14ac:dyDescent="0.25"/>
  <cols>
    <col min="1" max="1" width="93.5703125" customWidth="1"/>
  </cols>
  <sheetData>
    <row r="1" spans="1:1" ht="30" customHeight="1" x14ac:dyDescent="0.25">
      <c r="A1" s="12" t="s">
        <v>72</v>
      </c>
    </row>
    <row r="2" spans="1:1" ht="15.95" customHeight="1" x14ac:dyDescent="0.25">
      <c r="A2" s="8"/>
    </row>
    <row r="3" spans="1:1" ht="39.950000000000003" customHeight="1" x14ac:dyDescent="0.25">
      <c r="A3" s="9" t="s">
        <v>71</v>
      </c>
    </row>
    <row r="4" spans="1:1" ht="15.95" customHeight="1" x14ac:dyDescent="0.25">
      <c r="A4" s="8"/>
    </row>
    <row r="5" spans="1:1" ht="15.95" customHeight="1" x14ac:dyDescent="0.25">
      <c r="A5" s="8" t="s">
        <v>0</v>
      </c>
    </row>
    <row r="6" spans="1:1" ht="15.95" customHeight="1" x14ac:dyDescent="0.25">
      <c r="A6" s="8" t="s">
        <v>1</v>
      </c>
    </row>
    <row r="7" spans="1:1" ht="15.95" customHeight="1" x14ac:dyDescent="0.25">
      <c r="A7" s="8" t="s">
        <v>6</v>
      </c>
    </row>
    <row r="8" spans="1:1" ht="15.95" customHeight="1" x14ac:dyDescent="0.25">
      <c r="A8" s="8" t="s">
        <v>2</v>
      </c>
    </row>
    <row r="9" spans="1:1" ht="15.95" customHeight="1" x14ac:dyDescent="0.25">
      <c r="A9" s="8" t="s">
        <v>3</v>
      </c>
    </row>
    <row r="10" spans="1:1" ht="15.95" customHeight="1" x14ac:dyDescent="0.25">
      <c r="A10" s="8" t="s">
        <v>4</v>
      </c>
    </row>
    <row r="11" spans="1:1" ht="15.95" customHeight="1" x14ac:dyDescent="0.25">
      <c r="A11" s="8" t="s">
        <v>61</v>
      </c>
    </row>
    <row r="12" spans="1:1" ht="15.95" customHeight="1" x14ac:dyDescent="0.25">
      <c r="A12" s="8" t="s">
        <v>62</v>
      </c>
    </row>
    <row r="13" spans="1:1" ht="15.95" customHeight="1" x14ac:dyDescent="0.25">
      <c r="A13" s="8" t="s">
        <v>63</v>
      </c>
    </row>
    <row r="14" spans="1:1" ht="15.95" customHeight="1" x14ac:dyDescent="0.25">
      <c r="A14" s="8" t="s">
        <v>64</v>
      </c>
    </row>
    <row r="15" spans="1:1" ht="15.95" customHeight="1" x14ac:dyDescent="0.25">
      <c r="A15" s="8" t="s">
        <v>65</v>
      </c>
    </row>
    <row r="16" spans="1:1" ht="15.95" customHeight="1" x14ac:dyDescent="0.25">
      <c r="A16" s="8" t="s">
        <v>66</v>
      </c>
    </row>
    <row r="17" spans="1:1" ht="15.95" customHeight="1" x14ac:dyDescent="0.25">
      <c r="A17" s="8" t="s">
        <v>67</v>
      </c>
    </row>
    <row r="18" spans="1:1" ht="15.95" customHeight="1" x14ac:dyDescent="0.25">
      <c r="A18" s="8"/>
    </row>
    <row r="19" spans="1:1" ht="15.95" customHeight="1" x14ac:dyDescent="0.25">
      <c r="A19" s="8" t="s">
        <v>5</v>
      </c>
    </row>
    <row r="20" spans="1:1" ht="15.95" customHeight="1" x14ac:dyDescent="0.25">
      <c r="A20" s="8" t="s">
        <v>74</v>
      </c>
    </row>
    <row r="21" spans="1:1" ht="15.95" customHeight="1" x14ac:dyDescent="0.25">
      <c r="A21" s="8" t="s">
        <v>73</v>
      </c>
    </row>
    <row r="22" spans="1:1" ht="32.1" customHeight="1" x14ac:dyDescent="0.25">
      <c r="A22" s="8" t="s">
        <v>75</v>
      </c>
    </row>
    <row r="23" spans="1:1" ht="39.950000000000003" customHeight="1" x14ac:dyDescent="0.25">
      <c r="A23" s="10" t="s">
        <v>7</v>
      </c>
    </row>
    <row r="24" spans="1:1" ht="48" customHeight="1" x14ac:dyDescent="0.25">
      <c r="A24" s="8" t="s">
        <v>80</v>
      </c>
    </row>
    <row r="25" spans="1:1" ht="48" customHeight="1" x14ac:dyDescent="0.25">
      <c r="A25" s="8" t="s">
        <v>81</v>
      </c>
    </row>
    <row r="26" spans="1:1" ht="48" customHeight="1" x14ac:dyDescent="0.25">
      <c r="A26" s="8" t="s">
        <v>69</v>
      </c>
    </row>
    <row r="27" spans="1:1" ht="39.950000000000003" customHeight="1" x14ac:dyDescent="0.25">
      <c r="A27" s="13" t="s">
        <v>76</v>
      </c>
    </row>
    <row r="28" spans="1:1" ht="60" customHeight="1" x14ac:dyDescent="0.25">
      <c r="A28" s="13" t="s">
        <v>77</v>
      </c>
    </row>
    <row r="29" spans="1:1" ht="15.95" customHeight="1" x14ac:dyDescent="0.25">
      <c r="A29" s="11"/>
    </row>
    <row r="30" spans="1:1" ht="15.95" customHeight="1" x14ac:dyDescent="0.25">
      <c r="A30" s="11"/>
    </row>
    <row r="31" spans="1:1" ht="48" customHeight="1" x14ac:dyDescent="0.25">
      <c r="A31" s="8" t="s">
        <v>68</v>
      </c>
    </row>
    <row r="32" spans="1:1" x14ac:dyDescent="0.25">
      <c r="A32" s="1"/>
    </row>
    <row r="33" spans="1:1" x14ac:dyDescent="0.25">
      <c r="A33" s="1"/>
    </row>
  </sheetData>
  <printOptions horizontalCentered="1"/>
  <pageMargins left="0.39370078740157483" right="0.39370078740157483" top="0.59055118110236227" bottom="0.59055118110236227" header="0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J8" sqref="J8"/>
    </sheetView>
  </sheetViews>
  <sheetFormatPr defaultRowHeight="12.75" x14ac:dyDescent="0.2"/>
  <cols>
    <col min="1" max="6" width="15.7109375" style="14" customWidth="1"/>
    <col min="7" max="7" width="9.140625" style="14"/>
    <col min="8" max="8" width="14.140625" style="14" bestFit="1" customWidth="1"/>
    <col min="9" max="16384" width="9.140625" style="14"/>
  </cols>
  <sheetData>
    <row r="1" spans="1:9" s="35" customFormat="1" ht="39.950000000000003" customHeight="1" x14ac:dyDescent="0.25">
      <c r="A1" s="33" t="s">
        <v>78</v>
      </c>
      <c r="B1" s="33"/>
      <c r="C1" s="33"/>
      <c r="D1" s="33"/>
      <c r="E1" s="34">
        <v>1430752.09</v>
      </c>
      <c r="F1" s="34"/>
    </row>
    <row r="2" spans="1:9" ht="80.099999999999994" customHeight="1" x14ac:dyDescent="0.2">
      <c r="A2" s="15" t="s">
        <v>41</v>
      </c>
      <c r="B2" s="15" t="s">
        <v>50</v>
      </c>
      <c r="C2" s="15" t="s">
        <v>51</v>
      </c>
      <c r="D2" s="15" t="s">
        <v>52</v>
      </c>
      <c r="E2" s="15" t="s">
        <v>53</v>
      </c>
      <c r="F2" s="15" t="s">
        <v>54</v>
      </c>
    </row>
    <row r="3" spans="1:9" ht="39.950000000000003" customHeight="1" x14ac:dyDescent="0.2">
      <c r="A3" s="2" t="s">
        <v>42</v>
      </c>
      <c r="B3" s="4">
        <f>RCA!H17</f>
        <v>244850</v>
      </c>
      <c r="C3" s="36">
        <v>0.26500000000000001</v>
      </c>
      <c r="D3" s="37">
        <f>B3+(B3*C3)</f>
        <v>309735.25</v>
      </c>
      <c r="E3" s="37">
        <f>D3*2</f>
        <v>619470.5</v>
      </c>
      <c r="F3" s="37">
        <f>D3*4</f>
        <v>1238941</v>
      </c>
    </row>
    <row r="4" spans="1:9" ht="39.950000000000003" customHeight="1" x14ac:dyDescent="0.2">
      <c r="A4" s="2" t="s">
        <v>43</v>
      </c>
      <c r="B4" s="4">
        <f>INCENDIO!I17</f>
        <v>6405.75</v>
      </c>
      <c r="C4" s="36">
        <v>0.13500000000000001</v>
      </c>
      <c r="D4" s="37">
        <f t="shared" ref="D4:D10" si="0">B4+(B4*C4)</f>
        <v>7270.5262499999999</v>
      </c>
      <c r="E4" s="37">
        <f t="shared" ref="E4:E10" si="1">D4*2</f>
        <v>14541.0525</v>
      </c>
      <c r="F4" s="37">
        <f t="shared" ref="F4:F10" si="2">D4*4</f>
        <v>29082.105</v>
      </c>
      <c r="I4" s="38"/>
    </row>
    <row r="5" spans="1:9" ht="39.950000000000003" customHeight="1" x14ac:dyDescent="0.2">
      <c r="A5" s="2" t="s">
        <v>44</v>
      </c>
      <c r="B5" s="4">
        <f>'FURTO-RAPINA'!I17</f>
        <v>6753.9900000000007</v>
      </c>
      <c r="C5" s="36">
        <v>0.13500000000000001</v>
      </c>
      <c r="D5" s="37">
        <f t="shared" si="0"/>
        <v>7665.7786500000011</v>
      </c>
      <c r="E5" s="37">
        <f t="shared" si="1"/>
        <v>15331.557300000002</v>
      </c>
      <c r="F5" s="37">
        <f t="shared" si="2"/>
        <v>30663.114600000004</v>
      </c>
    </row>
    <row r="6" spans="1:9" ht="39.950000000000003" customHeight="1" x14ac:dyDescent="0.2">
      <c r="A6" s="2" t="s">
        <v>45</v>
      </c>
      <c r="B6" s="4">
        <f>'SOCIO-POLITICI'!I17</f>
        <v>16664.5</v>
      </c>
      <c r="C6" s="36">
        <v>0.13500000000000001</v>
      </c>
      <c r="D6" s="37">
        <f t="shared" si="0"/>
        <v>18914.2075</v>
      </c>
      <c r="E6" s="37">
        <f t="shared" si="1"/>
        <v>37828.415000000001</v>
      </c>
      <c r="F6" s="37">
        <f t="shared" si="2"/>
        <v>75656.83</v>
      </c>
    </row>
    <row r="7" spans="1:9" ht="39.950000000000003" customHeight="1" x14ac:dyDescent="0.2">
      <c r="A7" s="2" t="s">
        <v>46</v>
      </c>
      <c r="B7" s="4">
        <f>ATMOSFERICI!I17</f>
        <v>959.84</v>
      </c>
      <c r="C7" s="36">
        <v>0.13500000000000001</v>
      </c>
      <c r="D7" s="37">
        <f t="shared" si="0"/>
        <v>1089.4184</v>
      </c>
      <c r="E7" s="37">
        <f t="shared" si="1"/>
        <v>2178.8368</v>
      </c>
      <c r="F7" s="37">
        <f t="shared" si="2"/>
        <v>4357.6736000000001</v>
      </c>
    </row>
    <row r="8" spans="1:9" ht="39.950000000000003" customHeight="1" x14ac:dyDescent="0.2">
      <c r="A8" s="2" t="s">
        <v>47</v>
      </c>
      <c r="B8" s="4">
        <f>KASKO!I17</f>
        <v>5467.2</v>
      </c>
      <c r="C8" s="36">
        <v>0.13500000000000001</v>
      </c>
      <c r="D8" s="37">
        <f t="shared" si="0"/>
        <v>6205.2719999999999</v>
      </c>
      <c r="E8" s="37">
        <f t="shared" si="1"/>
        <v>12410.544</v>
      </c>
      <c r="F8" s="37">
        <f t="shared" si="2"/>
        <v>24821.088</v>
      </c>
    </row>
    <row r="9" spans="1:9" ht="39.950000000000003" customHeight="1" x14ac:dyDescent="0.2">
      <c r="A9" s="2" t="s">
        <v>48</v>
      </c>
      <c r="B9" s="4">
        <f>CRISTALLI!H17</f>
        <v>462</v>
      </c>
      <c r="C9" s="36">
        <v>0.13500000000000001</v>
      </c>
      <c r="D9" s="37">
        <f t="shared" si="0"/>
        <v>524.37</v>
      </c>
      <c r="E9" s="37">
        <f t="shared" si="1"/>
        <v>1048.74</v>
      </c>
      <c r="F9" s="37">
        <f t="shared" si="2"/>
        <v>2097.48</v>
      </c>
    </row>
    <row r="10" spans="1:9" ht="39.950000000000003" customHeight="1" x14ac:dyDescent="0.2">
      <c r="A10" s="2" t="s">
        <v>49</v>
      </c>
      <c r="B10" s="4">
        <f>'ASSISTENZA VIAGGIO'!H10</f>
        <v>5712</v>
      </c>
      <c r="C10" s="36">
        <v>0.1</v>
      </c>
      <c r="D10" s="37">
        <f t="shared" si="0"/>
        <v>6283.2</v>
      </c>
      <c r="E10" s="37">
        <f t="shared" si="1"/>
        <v>12566.4</v>
      </c>
      <c r="F10" s="37">
        <f t="shared" si="2"/>
        <v>25132.799999999999</v>
      </c>
    </row>
    <row r="11" spans="1:9" ht="30" customHeight="1" x14ac:dyDescent="0.2">
      <c r="A11" s="15" t="s">
        <v>22</v>
      </c>
      <c r="B11" s="18">
        <f>SUM(B3:B10)</f>
        <v>287275.28000000003</v>
      </c>
      <c r="C11" s="15"/>
      <c r="D11" s="18">
        <f>SUM(D3:D10)</f>
        <v>357688.02280000004</v>
      </c>
      <c r="E11" s="18">
        <f>SUM(E3:E10)</f>
        <v>715376.04560000007</v>
      </c>
      <c r="F11" s="18">
        <f>SUM(F3:F10)</f>
        <v>1430752.0912000001</v>
      </c>
    </row>
    <row r="12" spans="1:9" x14ac:dyDescent="0.2">
      <c r="A12" s="39"/>
    </row>
    <row r="13" spans="1:9" x14ac:dyDescent="0.2">
      <c r="F13" s="40">
        <v>1</v>
      </c>
    </row>
    <row r="14" spans="1:9" ht="25.5" customHeight="1" x14ac:dyDescent="0.2">
      <c r="A14" s="41" t="s">
        <v>56</v>
      </c>
      <c r="B14" s="42"/>
      <c r="C14" s="43"/>
      <c r="D14" s="44">
        <f>F11</f>
        <v>1430752.0912000001</v>
      </c>
      <c r="E14" s="45"/>
      <c r="F14" s="46"/>
    </row>
    <row r="15" spans="1:9" ht="25.5" customHeight="1" x14ac:dyDescent="0.2">
      <c r="A15" s="41" t="s">
        <v>57</v>
      </c>
      <c r="B15" s="42"/>
      <c r="C15" s="43"/>
      <c r="D15" s="21" t="s">
        <v>79</v>
      </c>
      <c r="E15" s="22"/>
      <c r="F15" s="23"/>
    </row>
    <row r="16" spans="1:9" ht="25.5" customHeight="1" x14ac:dyDescent="0.2">
      <c r="A16" s="41" t="s">
        <v>59</v>
      </c>
      <c r="B16" s="42"/>
      <c r="C16" s="43"/>
      <c r="D16" s="47">
        <f>F13-(D14/E1)</f>
        <v>-8.3871976030991391E-10</v>
      </c>
      <c r="E16" s="48"/>
      <c r="F16" s="49"/>
    </row>
    <row r="17" spans="1:6" ht="25.5" customHeight="1" x14ac:dyDescent="0.2">
      <c r="A17" s="41" t="s">
        <v>60</v>
      </c>
      <c r="B17" s="42"/>
      <c r="C17" s="43"/>
      <c r="D17" s="21" t="s">
        <v>79</v>
      </c>
      <c r="E17" s="22"/>
      <c r="F17" s="23"/>
    </row>
    <row r="18" spans="1:6" ht="25.5" customHeight="1" x14ac:dyDescent="0.2"/>
    <row r="19" spans="1:6" ht="25.5" customHeight="1" x14ac:dyDescent="0.2"/>
    <row r="20" spans="1:6" ht="25.5" customHeight="1" x14ac:dyDescent="0.2">
      <c r="A20" s="19" t="s">
        <v>58</v>
      </c>
      <c r="B20" s="14" t="s">
        <v>70</v>
      </c>
      <c r="D20" s="19" t="s">
        <v>55</v>
      </c>
      <c r="E20" s="14" t="s">
        <v>70</v>
      </c>
    </row>
  </sheetData>
  <sheetProtection password="CC06" sheet="1" objects="1" scenarios="1"/>
  <mergeCells count="10">
    <mergeCell ref="D17:F17"/>
    <mergeCell ref="A14:C14"/>
    <mergeCell ref="A15:C15"/>
    <mergeCell ref="A16:C16"/>
    <mergeCell ref="A17:C17"/>
    <mergeCell ref="A1:D1"/>
    <mergeCell ref="E1:F1"/>
    <mergeCell ref="D14:F14"/>
    <mergeCell ref="D16:F16"/>
    <mergeCell ref="D15:F15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D3:F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zoomScaleNormal="100" workbookViewId="0">
      <selection activeCell="F17" sqref="F17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8" width="12.7109375" style="14" customWidth="1"/>
    <col min="9" max="16384" width="9.140625" style="14"/>
  </cols>
  <sheetData>
    <row r="1" spans="1:8" ht="39.950000000000003" customHeight="1" x14ac:dyDescent="0.2">
      <c r="A1" s="20" t="s">
        <v>23</v>
      </c>
      <c r="B1" s="20"/>
      <c r="C1" s="20"/>
      <c r="D1" s="20"/>
      <c r="E1" s="20"/>
      <c r="F1" s="20"/>
      <c r="G1" s="20"/>
      <c r="H1" s="20"/>
    </row>
    <row r="2" spans="1:8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29</v>
      </c>
      <c r="E2" s="15" t="s">
        <v>30</v>
      </c>
      <c r="F2" s="15" t="s">
        <v>26</v>
      </c>
      <c r="G2" s="15" t="s">
        <v>31</v>
      </c>
      <c r="H2" s="15" t="s">
        <v>32</v>
      </c>
    </row>
    <row r="3" spans="1:8" ht="39.950000000000003" customHeight="1" x14ac:dyDescent="0.2">
      <c r="A3" s="16">
        <v>1</v>
      </c>
      <c r="B3" s="2" t="s">
        <v>8</v>
      </c>
      <c r="C3" s="3">
        <v>390</v>
      </c>
      <c r="D3" s="17">
        <v>120</v>
      </c>
      <c r="E3" s="17">
        <f>C3*D3</f>
        <v>46800</v>
      </c>
      <c r="F3" s="7">
        <v>0</v>
      </c>
      <c r="G3" s="17">
        <f>D3-(D3*F3)</f>
        <v>120</v>
      </c>
      <c r="H3" s="17">
        <f>C3*G3</f>
        <v>46800</v>
      </c>
    </row>
    <row r="4" spans="1:8" ht="39.950000000000003" customHeight="1" x14ac:dyDescent="0.2">
      <c r="A4" s="16">
        <v>2</v>
      </c>
      <c r="B4" s="2" t="s">
        <v>9</v>
      </c>
      <c r="C4" s="3">
        <v>104</v>
      </c>
      <c r="D4" s="17">
        <v>190</v>
      </c>
      <c r="E4" s="17">
        <f t="shared" ref="E4:E16" si="0">C4*D4</f>
        <v>19760</v>
      </c>
      <c r="F4" s="7">
        <v>0</v>
      </c>
      <c r="G4" s="17">
        <f t="shared" ref="G4:G16" si="1">D4-(D4*F4)</f>
        <v>190</v>
      </c>
      <c r="H4" s="17">
        <f t="shared" ref="H4:H16" si="2">C4*G4</f>
        <v>19760</v>
      </c>
    </row>
    <row r="5" spans="1:8" ht="39.950000000000003" customHeight="1" x14ac:dyDescent="0.2">
      <c r="A5" s="16">
        <v>3</v>
      </c>
      <c r="B5" s="2" t="s">
        <v>10</v>
      </c>
      <c r="C5" s="3">
        <v>88</v>
      </c>
      <c r="D5" s="17">
        <v>260</v>
      </c>
      <c r="E5" s="17">
        <f t="shared" si="0"/>
        <v>22880</v>
      </c>
      <c r="F5" s="7">
        <v>0</v>
      </c>
      <c r="G5" s="17">
        <f t="shared" si="1"/>
        <v>260</v>
      </c>
      <c r="H5" s="17">
        <f t="shared" si="2"/>
        <v>22880</v>
      </c>
    </row>
    <row r="6" spans="1:8" ht="39.950000000000003" customHeight="1" x14ac:dyDescent="0.2">
      <c r="A6" s="16">
        <v>4</v>
      </c>
      <c r="B6" s="2" t="s">
        <v>11</v>
      </c>
      <c r="C6" s="3">
        <v>161</v>
      </c>
      <c r="D6" s="17">
        <v>100</v>
      </c>
      <c r="E6" s="17">
        <f t="shared" si="0"/>
        <v>16100</v>
      </c>
      <c r="F6" s="7">
        <v>0</v>
      </c>
      <c r="G6" s="17">
        <f t="shared" si="1"/>
        <v>100</v>
      </c>
      <c r="H6" s="17">
        <f t="shared" si="2"/>
        <v>16100</v>
      </c>
    </row>
    <row r="7" spans="1:8" ht="39.950000000000003" customHeight="1" x14ac:dyDescent="0.2">
      <c r="A7" s="16">
        <v>5</v>
      </c>
      <c r="B7" s="2" t="s">
        <v>12</v>
      </c>
      <c r="C7" s="3">
        <v>180</v>
      </c>
      <c r="D7" s="17">
        <v>190</v>
      </c>
      <c r="E7" s="17">
        <f t="shared" si="0"/>
        <v>34200</v>
      </c>
      <c r="F7" s="7">
        <v>0</v>
      </c>
      <c r="G7" s="17">
        <f t="shared" si="1"/>
        <v>190</v>
      </c>
      <c r="H7" s="17">
        <f t="shared" si="2"/>
        <v>34200</v>
      </c>
    </row>
    <row r="8" spans="1:8" ht="39.950000000000003" customHeight="1" x14ac:dyDescent="0.2">
      <c r="A8" s="16">
        <v>6</v>
      </c>
      <c r="B8" s="2" t="s">
        <v>13</v>
      </c>
      <c r="C8" s="3">
        <v>86</v>
      </c>
      <c r="D8" s="17">
        <v>510</v>
      </c>
      <c r="E8" s="17">
        <f t="shared" si="0"/>
        <v>43860</v>
      </c>
      <c r="F8" s="7">
        <v>0</v>
      </c>
      <c r="G8" s="17">
        <f t="shared" si="1"/>
        <v>510</v>
      </c>
      <c r="H8" s="17">
        <f t="shared" si="2"/>
        <v>43860</v>
      </c>
    </row>
    <row r="9" spans="1:8" ht="39.950000000000003" customHeight="1" x14ac:dyDescent="0.2">
      <c r="A9" s="16">
        <v>7</v>
      </c>
      <c r="B9" s="2" t="s">
        <v>14</v>
      </c>
      <c r="C9" s="3">
        <v>14</v>
      </c>
      <c r="D9" s="17">
        <v>660</v>
      </c>
      <c r="E9" s="17">
        <f t="shared" si="0"/>
        <v>9240</v>
      </c>
      <c r="F9" s="7">
        <v>0</v>
      </c>
      <c r="G9" s="17">
        <f t="shared" si="1"/>
        <v>660</v>
      </c>
      <c r="H9" s="17">
        <f t="shared" si="2"/>
        <v>9240</v>
      </c>
    </row>
    <row r="10" spans="1:8" ht="39.950000000000003" customHeight="1" x14ac:dyDescent="0.2">
      <c r="A10" s="16">
        <v>8</v>
      </c>
      <c r="B10" s="2" t="s">
        <v>15</v>
      </c>
      <c r="C10" s="3">
        <v>8</v>
      </c>
      <c r="D10" s="17">
        <v>500</v>
      </c>
      <c r="E10" s="17">
        <f t="shared" si="0"/>
        <v>4000</v>
      </c>
      <c r="F10" s="7">
        <v>0</v>
      </c>
      <c r="G10" s="17">
        <f t="shared" si="1"/>
        <v>500</v>
      </c>
      <c r="H10" s="17">
        <f t="shared" si="2"/>
        <v>4000</v>
      </c>
    </row>
    <row r="11" spans="1:8" ht="39.950000000000003" customHeight="1" x14ac:dyDescent="0.2">
      <c r="A11" s="16">
        <v>9</v>
      </c>
      <c r="B11" s="2" t="s">
        <v>16</v>
      </c>
      <c r="C11" s="3">
        <v>25</v>
      </c>
      <c r="D11" s="17">
        <v>1800</v>
      </c>
      <c r="E11" s="17">
        <f t="shared" si="0"/>
        <v>45000</v>
      </c>
      <c r="F11" s="7">
        <v>0</v>
      </c>
      <c r="G11" s="17">
        <f t="shared" si="1"/>
        <v>1800</v>
      </c>
      <c r="H11" s="17">
        <f t="shared" si="2"/>
        <v>45000</v>
      </c>
    </row>
    <row r="12" spans="1:8" ht="39.950000000000003" customHeight="1" x14ac:dyDescent="0.2">
      <c r="A12" s="16">
        <v>10</v>
      </c>
      <c r="B12" s="2" t="s">
        <v>17</v>
      </c>
      <c r="C12" s="3">
        <v>3</v>
      </c>
      <c r="D12" s="17">
        <v>490</v>
      </c>
      <c r="E12" s="17">
        <f t="shared" si="0"/>
        <v>1470</v>
      </c>
      <c r="F12" s="7">
        <v>0</v>
      </c>
      <c r="G12" s="17">
        <f t="shared" si="1"/>
        <v>490</v>
      </c>
      <c r="H12" s="17">
        <f t="shared" si="2"/>
        <v>1470</v>
      </c>
    </row>
    <row r="13" spans="1:8" ht="39.950000000000003" customHeight="1" x14ac:dyDescent="0.2">
      <c r="A13" s="16">
        <v>11</v>
      </c>
      <c r="B13" s="2" t="s">
        <v>18</v>
      </c>
      <c r="C13" s="3">
        <v>3</v>
      </c>
      <c r="D13" s="17">
        <v>330</v>
      </c>
      <c r="E13" s="17">
        <f t="shared" si="0"/>
        <v>990</v>
      </c>
      <c r="F13" s="7">
        <v>0</v>
      </c>
      <c r="G13" s="17">
        <f t="shared" si="1"/>
        <v>330</v>
      </c>
      <c r="H13" s="17">
        <f t="shared" si="2"/>
        <v>990</v>
      </c>
    </row>
    <row r="14" spans="1:8" ht="39.950000000000003" customHeight="1" x14ac:dyDescent="0.2">
      <c r="A14" s="16">
        <v>12</v>
      </c>
      <c r="B14" s="2" t="s">
        <v>19</v>
      </c>
      <c r="C14" s="3">
        <v>2</v>
      </c>
      <c r="D14" s="17">
        <v>20</v>
      </c>
      <c r="E14" s="17">
        <f t="shared" si="0"/>
        <v>40</v>
      </c>
      <c r="F14" s="7">
        <v>0</v>
      </c>
      <c r="G14" s="17">
        <f t="shared" si="1"/>
        <v>20</v>
      </c>
      <c r="H14" s="17">
        <f t="shared" si="2"/>
        <v>40</v>
      </c>
    </row>
    <row r="15" spans="1:8" ht="39.950000000000003" customHeight="1" x14ac:dyDescent="0.2">
      <c r="A15" s="16">
        <v>13</v>
      </c>
      <c r="B15" s="2" t="s">
        <v>20</v>
      </c>
      <c r="C15" s="3">
        <v>1</v>
      </c>
      <c r="D15" s="17">
        <v>440</v>
      </c>
      <c r="E15" s="17">
        <f t="shared" si="0"/>
        <v>440</v>
      </c>
      <c r="F15" s="7">
        <v>0</v>
      </c>
      <c r="G15" s="17">
        <f t="shared" si="1"/>
        <v>440</v>
      </c>
      <c r="H15" s="17">
        <f t="shared" si="2"/>
        <v>440</v>
      </c>
    </row>
    <row r="16" spans="1:8" ht="39.950000000000003" customHeight="1" x14ac:dyDescent="0.2">
      <c r="A16" s="16">
        <v>14</v>
      </c>
      <c r="B16" s="2" t="s">
        <v>21</v>
      </c>
      <c r="C16" s="3">
        <v>1</v>
      </c>
      <c r="D16" s="17">
        <v>70</v>
      </c>
      <c r="E16" s="17">
        <f t="shared" si="0"/>
        <v>70</v>
      </c>
      <c r="F16" s="7">
        <v>0</v>
      </c>
      <c r="G16" s="17">
        <f t="shared" si="1"/>
        <v>70</v>
      </c>
      <c r="H16" s="17">
        <f t="shared" si="2"/>
        <v>70</v>
      </c>
    </row>
    <row r="17" spans="1:8" ht="30" customHeight="1" x14ac:dyDescent="0.2">
      <c r="A17" s="15"/>
      <c r="B17" s="15" t="s">
        <v>22</v>
      </c>
      <c r="C17" s="15">
        <f>SUM(C3:C16)</f>
        <v>1066</v>
      </c>
      <c r="D17" s="15"/>
      <c r="E17" s="18">
        <f>SUM(E3:E16)</f>
        <v>244850</v>
      </c>
      <c r="F17" s="15"/>
      <c r="G17" s="15"/>
      <c r="H17" s="18">
        <f>SUM(H3:H16)</f>
        <v>244850</v>
      </c>
    </row>
    <row r="18" spans="1:8" ht="20.100000000000001" customHeight="1" x14ac:dyDescent="0.2"/>
    <row r="19" spans="1:8" ht="20.100000000000001" customHeight="1" x14ac:dyDescent="0.2"/>
    <row r="20" spans="1:8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algorithmName="SHA-512" hashValue="uukmfUc7sWyG+/J7jfkSS53w2mczqmem9agNYrrIX5gQmuRj5ER6+AsDg2qEYe4aPQTkujlS1bi9Q0VD+zozgA==" saltValue="esDLM/MBNlB99Fa35s3rNQ==" spinCount="100000" sheet="1" objects="1" scenarios="1"/>
  <mergeCells count="1">
    <mergeCell ref="A1:H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E17:H17 E3 G3:H3 E4:E16 G4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L13" sqref="L13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4" width="12.7109375" style="14" customWidth="1"/>
    <col min="5" max="5" width="8.7109375" style="14" customWidth="1"/>
    <col min="6" max="6" width="12.7109375" style="14" customWidth="1"/>
    <col min="7" max="7" width="8.7109375" style="14" customWidth="1"/>
    <col min="8" max="8" width="9.7109375" style="14" customWidth="1"/>
    <col min="9" max="9" width="12.7109375" style="14" customWidth="1"/>
    <col min="10" max="16384" width="9.140625" style="14"/>
  </cols>
  <sheetData>
    <row r="1" spans="1:9" ht="39.950000000000003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</row>
    <row r="2" spans="1:9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33</v>
      </c>
      <c r="E2" s="15" t="s">
        <v>28</v>
      </c>
      <c r="F2" s="15" t="s">
        <v>30</v>
      </c>
      <c r="G2" s="15" t="s">
        <v>26</v>
      </c>
      <c r="H2" s="15" t="s">
        <v>27</v>
      </c>
      <c r="I2" s="15" t="s">
        <v>32</v>
      </c>
    </row>
    <row r="3" spans="1:9" ht="39.950000000000003" customHeight="1" x14ac:dyDescent="0.2">
      <c r="A3" s="16">
        <v>1</v>
      </c>
      <c r="B3" s="2" t="s">
        <v>8</v>
      </c>
      <c r="C3" s="3">
        <v>390</v>
      </c>
      <c r="D3" s="17">
        <v>612800</v>
      </c>
      <c r="E3" s="25">
        <v>0.4</v>
      </c>
      <c r="F3" s="17">
        <f>D3*(E3/1000)</f>
        <v>245.12</v>
      </c>
      <c r="G3" s="7">
        <v>0</v>
      </c>
      <c r="H3" s="25">
        <f>E3-(E3*G3)</f>
        <v>0.4</v>
      </c>
      <c r="I3" s="17">
        <f>D3*(H3/1000)</f>
        <v>245.12</v>
      </c>
    </row>
    <row r="4" spans="1:9" ht="39.950000000000003" customHeight="1" x14ac:dyDescent="0.2">
      <c r="A4" s="16">
        <v>2</v>
      </c>
      <c r="B4" s="2" t="s">
        <v>9</v>
      </c>
      <c r="C4" s="3">
        <v>104</v>
      </c>
      <c r="D4" s="17">
        <v>1427200</v>
      </c>
      <c r="E4" s="25">
        <v>0.4</v>
      </c>
      <c r="F4" s="17">
        <f t="shared" ref="F4:F16" si="0">D4*(E4/1000)</f>
        <v>570.88</v>
      </c>
      <c r="G4" s="7">
        <v>0</v>
      </c>
      <c r="H4" s="25">
        <f t="shared" ref="H4:H16" si="1">E4-(E4*G4)</f>
        <v>0.4</v>
      </c>
      <c r="I4" s="17">
        <f t="shared" ref="I4:I16" si="2">D4*(H4/1000)</f>
        <v>570.88</v>
      </c>
    </row>
    <row r="5" spans="1:9" ht="39.950000000000003" customHeight="1" x14ac:dyDescent="0.2">
      <c r="A5" s="16">
        <v>3</v>
      </c>
      <c r="B5" s="2" t="s">
        <v>10</v>
      </c>
      <c r="C5" s="3">
        <v>88</v>
      </c>
      <c r="D5" s="17">
        <v>727200</v>
      </c>
      <c r="E5" s="25">
        <v>0.4</v>
      </c>
      <c r="F5" s="17">
        <f t="shared" si="0"/>
        <v>290.88</v>
      </c>
      <c r="G5" s="7">
        <v>0</v>
      </c>
      <c r="H5" s="25">
        <f t="shared" si="1"/>
        <v>0.4</v>
      </c>
      <c r="I5" s="17">
        <f t="shared" si="2"/>
        <v>290.88</v>
      </c>
    </row>
    <row r="6" spans="1:9" ht="39.950000000000003" customHeight="1" x14ac:dyDescent="0.2">
      <c r="A6" s="16">
        <v>4</v>
      </c>
      <c r="B6" s="2" t="s">
        <v>11</v>
      </c>
      <c r="C6" s="3">
        <v>161</v>
      </c>
      <c r="D6" s="17">
        <v>1797850</v>
      </c>
      <c r="E6" s="25">
        <v>0.4</v>
      </c>
      <c r="F6" s="17">
        <f t="shared" si="0"/>
        <v>719.14</v>
      </c>
      <c r="G6" s="7">
        <v>0</v>
      </c>
      <c r="H6" s="25">
        <f t="shared" si="1"/>
        <v>0.4</v>
      </c>
      <c r="I6" s="17">
        <f t="shared" si="2"/>
        <v>719.14</v>
      </c>
    </row>
    <row r="7" spans="1:9" ht="39.950000000000003" customHeight="1" x14ac:dyDescent="0.2">
      <c r="A7" s="16">
        <v>5</v>
      </c>
      <c r="B7" s="2" t="s">
        <v>12</v>
      </c>
      <c r="C7" s="3">
        <v>180</v>
      </c>
      <c r="D7" s="17">
        <v>1894900</v>
      </c>
      <c r="E7" s="25">
        <v>0.4</v>
      </c>
      <c r="F7" s="17">
        <f t="shared" si="0"/>
        <v>757.96</v>
      </c>
      <c r="G7" s="7">
        <v>0</v>
      </c>
      <c r="H7" s="25">
        <f t="shared" si="1"/>
        <v>0.4</v>
      </c>
      <c r="I7" s="17">
        <f t="shared" si="2"/>
        <v>757.96</v>
      </c>
    </row>
    <row r="8" spans="1:9" ht="39.950000000000003" customHeight="1" x14ac:dyDescent="0.2">
      <c r="A8" s="16">
        <v>6</v>
      </c>
      <c r="B8" s="2" t="s">
        <v>13</v>
      </c>
      <c r="C8" s="3">
        <v>86</v>
      </c>
      <c r="D8" s="17">
        <v>2868000</v>
      </c>
      <c r="E8" s="25">
        <v>0.7</v>
      </c>
      <c r="F8" s="17">
        <f t="shared" si="0"/>
        <v>2007.6</v>
      </c>
      <c r="G8" s="7">
        <v>0</v>
      </c>
      <c r="H8" s="25">
        <f t="shared" si="1"/>
        <v>0.7</v>
      </c>
      <c r="I8" s="17">
        <f t="shared" si="2"/>
        <v>2007.6</v>
      </c>
    </row>
    <row r="9" spans="1:9" ht="39.950000000000003" customHeight="1" x14ac:dyDescent="0.2">
      <c r="A9" s="16">
        <v>7</v>
      </c>
      <c r="B9" s="2" t="s">
        <v>14</v>
      </c>
      <c r="C9" s="3">
        <v>13</v>
      </c>
      <c r="D9" s="17">
        <v>1199800</v>
      </c>
      <c r="E9" s="25">
        <v>0.7</v>
      </c>
      <c r="F9" s="17">
        <f t="shared" si="0"/>
        <v>839.86</v>
      </c>
      <c r="G9" s="7">
        <v>0</v>
      </c>
      <c r="H9" s="25">
        <f t="shared" si="1"/>
        <v>0.7</v>
      </c>
      <c r="I9" s="17">
        <f t="shared" si="2"/>
        <v>839.86</v>
      </c>
    </row>
    <row r="10" spans="1:9" ht="39.950000000000003" customHeight="1" x14ac:dyDescent="0.2">
      <c r="A10" s="16">
        <v>8</v>
      </c>
      <c r="B10" s="2" t="s">
        <v>15</v>
      </c>
      <c r="C10" s="3">
        <v>8</v>
      </c>
      <c r="D10" s="17">
        <v>247000</v>
      </c>
      <c r="E10" s="25">
        <v>0.4</v>
      </c>
      <c r="F10" s="17">
        <f t="shared" si="0"/>
        <v>98.800000000000011</v>
      </c>
      <c r="G10" s="7">
        <v>0</v>
      </c>
      <c r="H10" s="25">
        <f t="shared" si="1"/>
        <v>0.4</v>
      </c>
      <c r="I10" s="17">
        <f t="shared" si="2"/>
        <v>98.800000000000011</v>
      </c>
    </row>
    <row r="11" spans="1:9" ht="39.950000000000003" customHeight="1" x14ac:dyDescent="0.2">
      <c r="A11" s="16">
        <v>9</v>
      </c>
      <c r="B11" s="2" t="s">
        <v>16</v>
      </c>
      <c r="C11" s="3">
        <v>25</v>
      </c>
      <c r="D11" s="17">
        <v>1007500</v>
      </c>
      <c r="E11" s="25">
        <v>0.7</v>
      </c>
      <c r="F11" s="17">
        <f t="shared" si="0"/>
        <v>705.25</v>
      </c>
      <c r="G11" s="7">
        <v>0</v>
      </c>
      <c r="H11" s="25">
        <f t="shared" si="1"/>
        <v>0.7</v>
      </c>
      <c r="I11" s="17">
        <f t="shared" si="2"/>
        <v>705.25</v>
      </c>
    </row>
    <row r="12" spans="1:9" ht="39.950000000000003" customHeight="1" x14ac:dyDescent="0.2">
      <c r="A12" s="16">
        <v>10</v>
      </c>
      <c r="B12" s="2" t="s">
        <v>17</v>
      </c>
      <c r="C12" s="3">
        <v>3</v>
      </c>
      <c r="D12" s="17">
        <v>227800</v>
      </c>
      <c r="E12" s="25">
        <v>0.7</v>
      </c>
      <c r="F12" s="17">
        <f t="shared" si="0"/>
        <v>159.46</v>
      </c>
      <c r="G12" s="7">
        <v>0</v>
      </c>
      <c r="H12" s="25">
        <f t="shared" si="1"/>
        <v>0.7</v>
      </c>
      <c r="I12" s="17">
        <f t="shared" si="2"/>
        <v>159.46</v>
      </c>
    </row>
    <row r="13" spans="1:9" ht="39.950000000000003" customHeight="1" x14ac:dyDescent="0.2">
      <c r="A13" s="16">
        <v>11</v>
      </c>
      <c r="B13" s="2" t="s">
        <v>18</v>
      </c>
      <c r="C13" s="3">
        <v>0</v>
      </c>
      <c r="D13" s="17">
        <v>0</v>
      </c>
      <c r="E13" s="25">
        <v>0.7</v>
      </c>
      <c r="F13" s="17">
        <f t="shared" si="0"/>
        <v>0</v>
      </c>
      <c r="G13" s="7">
        <v>0</v>
      </c>
      <c r="H13" s="25">
        <f t="shared" si="1"/>
        <v>0.7</v>
      </c>
      <c r="I13" s="17">
        <f t="shared" si="2"/>
        <v>0</v>
      </c>
    </row>
    <row r="14" spans="1:9" ht="39.950000000000003" customHeight="1" x14ac:dyDescent="0.2">
      <c r="A14" s="16">
        <v>12</v>
      </c>
      <c r="B14" s="2" t="s">
        <v>19</v>
      </c>
      <c r="C14" s="3">
        <v>0</v>
      </c>
      <c r="D14" s="17">
        <v>0</v>
      </c>
      <c r="E14" s="25">
        <v>0.7</v>
      </c>
      <c r="F14" s="17">
        <f t="shared" si="0"/>
        <v>0</v>
      </c>
      <c r="G14" s="7">
        <v>0</v>
      </c>
      <c r="H14" s="25">
        <f t="shared" si="1"/>
        <v>0.7</v>
      </c>
      <c r="I14" s="17">
        <f t="shared" si="2"/>
        <v>0</v>
      </c>
    </row>
    <row r="15" spans="1:9" ht="39.950000000000003" customHeight="1" x14ac:dyDescent="0.2">
      <c r="A15" s="16">
        <v>13</v>
      </c>
      <c r="B15" s="2" t="s">
        <v>20</v>
      </c>
      <c r="C15" s="3">
        <v>1</v>
      </c>
      <c r="D15" s="17">
        <v>20000</v>
      </c>
      <c r="E15" s="25">
        <v>0.4</v>
      </c>
      <c r="F15" s="17">
        <f t="shared" si="0"/>
        <v>8</v>
      </c>
      <c r="G15" s="7">
        <v>0</v>
      </c>
      <c r="H15" s="25">
        <f t="shared" si="1"/>
        <v>0.4</v>
      </c>
      <c r="I15" s="17">
        <f t="shared" si="2"/>
        <v>8</v>
      </c>
    </row>
    <row r="16" spans="1:9" ht="39.950000000000003" customHeight="1" x14ac:dyDescent="0.2">
      <c r="A16" s="16">
        <v>14</v>
      </c>
      <c r="B16" s="2" t="s">
        <v>21</v>
      </c>
      <c r="C16" s="3">
        <v>1</v>
      </c>
      <c r="D16" s="17">
        <v>7000</v>
      </c>
      <c r="E16" s="25">
        <v>0.4</v>
      </c>
      <c r="F16" s="17">
        <f t="shared" si="0"/>
        <v>2.8000000000000003</v>
      </c>
      <c r="G16" s="7">
        <v>0</v>
      </c>
      <c r="H16" s="25">
        <f t="shared" si="1"/>
        <v>0.4</v>
      </c>
      <c r="I16" s="17">
        <f t="shared" si="2"/>
        <v>2.8000000000000003</v>
      </c>
    </row>
    <row r="17" spans="1:9" ht="30" customHeight="1" x14ac:dyDescent="0.2">
      <c r="A17" s="15"/>
      <c r="B17" s="15" t="s">
        <v>22</v>
      </c>
      <c r="C17" s="15">
        <f>SUM(C3:C16)</f>
        <v>1060</v>
      </c>
      <c r="D17" s="26">
        <f>SUM(D3:D16)</f>
        <v>12037050</v>
      </c>
      <c r="E17" s="15"/>
      <c r="F17" s="18">
        <f>SUM(F3:F16)</f>
        <v>6405.75</v>
      </c>
      <c r="G17" s="15"/>
      <c r="H17" s="15"/>
      <c r="I17" s="18">
        <f>SUM(I3:I16)</f>
        <v>6405.75</v>
      </c>
    </row>
    <row r="18" spans="1:9" ht="20.100000000000001" customHeight="1" x14ac:dyDescent="0.2"/>
    <row r="19" spans="1:9" ht="20.100000000000001" customHeight="1" x14ac:dyDescent="0.2"/>
    <row r="20" spans="1:9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password="CC06" sheet="1" objects="1" scenarios="1"/>
  <mergeCells count="1">
    <mergeCell ref="A1:I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F17:I17 F3:F16 H3:I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6" zoomScaleNormal="100" workbookViewId="0">
      <selection activeCell="G16" sqref="G16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4" width="12.7109375" style="14" customWidth="1"/>
    <col min="5" max="5" width="8.7109375" style="14" customWidth="1"/>
    <col min="6" max="6" width="12.7109375" style="14" customWidth="1"/>
    <col min="7" max="7" width="8.7109375" style="14" customWidth="1"/>
    <col min="8" max="8" width="9.7109375" style="14" customWidth="1"/>
    <col min="9" max="9" width="12.7109375" style="14" customWidth="1"/>
    <col min="10" max="16384" width="9.140625" style="14"/>
  </cols>
  <sheetData>
    <row r="1" spans="1:9" ht="39.950000000000003" customHeight="1" x14ac:dyDescent="0.2">
      <c r="A1" s="27" t="s">
        <v>36</v>
      </c>
      <c r="B1" s="27"/>
      <c r="C1" s="27"/>
      <c r="D1" s="27"/>
      <c r="E1" s="27"/>
      <c r="F1" s="27"/>
      <c r="G1" s="27"/>
      <c r="H1" s="27"/>
      <c r="I1" s="27"/>
    </row>
    <row r="2" spans="1:9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33</v>
      </c>
      <c r="E2" s="15" t="s">
        <v>28</v>
      </c>
      <c r="F2" s="15" t="s">
        <v>30</v>
      </c>
      <c r="G2" s="15" t="s">
        <v>26</v>
      </c>
      <c r="H2" s="15" t="s">
        <v>27</v>
      </c>
      <c r="I2" s="15" t="s">
        <v>32</v>
      </c>
    </row>
    <row r="3" spans="1:9" ht="39.950000000000003" customHeight="1" x14ac:dyDescent="0.2">
      <c r="A3" s="16">
        <v>1</v>
      </c>
      <c r="B3" s="2" t="s">
        <v>8</v>
      </c>
      <c r="C3" s="3">
        <v>0</v>
      </c>
      <c r="D3" s="17">
        <v>0</v>
      </c>
      <c r="E3" s="25">
        <v>0.4</v>
      </c>
      <c r="F3" s="17">
        <f>D3*(E3/1000)</f>
        <v>0</v>
      </c>
      <c r="G3" s="7">
        <v>0</v>
      </c>
      <c r="H3" s="25">
        <f>E3-(E3*G3)</f>
        <v>0.4</v>
      </c>
      <c r="I3" s="17">
        <f>D3*(H3/1000)</f>
        <v>0</v>
      </c>
    </row>
    <row r="4" spans="1:9" ht="39.950000000000003" customHeight="1" x14ac:dyDescent="0.2">
      <c r="A4" s="16">
        <v>2</v>
      </c>
      <c r="B4" s="2" t="s">
        <v>9</v>
      </c>
      <c r="C4" s="3">
        <v>65</v>
      </c>
      <c r="D4" s="17">
        <v>1205700</v>
      </c>
      <c r="E4" s="25">
        <v>1</v>
      </c>
      <c r="F4" s="17">
        <f t="shared" ref="F4:F16" si="0">D4*(E4/1000)</f>
        <v>1205.7</v>
      </c>
      <c r="G4" s="7">
        <v>0</v>
      </c>
      <c r="H4" s="25">
        <f t="shared" ref="H4:H16" si="1">E4-(E4*G4)</f>
        <v>1</v>
      </c>
      <c r="I4" s="17">
        <f t="shared" ref="I4:I16" si="2">D4*(H4/1000)</f>
        <v>1205.7</v>
      </c>
    </row>
    <row r="5" spans="1:9" ht="39.950000000000003" customHeight="1" x14ac:dyDescent="0.2">
      <c r="A5" s="16">
        <v>3</v>
      </c>
      <c r="B5" s="2" t="s">
        <v>10</v>
      </c>
      <c r="C5" s="3">
        <v>22</v>
      </c>
      <c r="D5" s="17">
        <v>302500</v>
      </c>
      <c r="E5" s="25">
        <v>2</v>
      </c>
      <c r="F5" s="17">
        <f t="shared" si="0"/>
        <v>605</v>
      </c>
      <c r="G5" s="7">
        <v>0</v>
      </c>
      <c r="H5" s="25">
        <f t="shared" si="1"/>
        <v>2</v>
      </c>
      <c r="I5" s="17">
        <f t="shared" si="2"/>
        <v>605</v>
      </c>
    </row>
    <row r="6" spans="1:9" ht="39.950000000000003" customHeight="1" x14ac:dyDescent="0.2">
      <c r="A6" s="16">
        <v>4</v>
      </c>
      <c r="B6" s="2" t="s">
        <v>11</v>
      </c>
      <c r="C6" s="3">
        <v>117</v>
      </c>
      <c r="D6" s="17">
        <v>1673650</v>
      </c>
      <c r="E6" s="25">
        <v>1</v>
      </c>
      <c r="F6" s="17">
        <f t="shared" si="0"/>
        <v>1673.65</v>
      </c>
      <c r="G6" s="7">
        <v>0</v>
      </c>
      <c r="H6" s="25">
        <f t="shared" si="1"/>
        <v>1</v>
      </c>
      <c r="I6" s="17">
        <f t="shared" si="2"/>
        <v>1673.65</v>
      </c>
    </row>
    <row r="7" spans="1:9" ht="39.950000000000003" customHeight="1" x14ac:dyDescent="0.2">
      <c r="A7" s="16">
        <v>5</v>
      </c>
      <c r="B7" s="2" t="s">
        <v>12</v>
      </c>
      <c r="C7" s="3">
        <v>71</v>
      </c>
      <c r="D7" s="17">
        <v>1345300</v>
      </c>
      <c r="E7" s="25">
        <v>2</v>
      </c>
      <c r="F7" s="17">
        <f t="shared" si="0"/>
        <v>2690.6</v>
      </c>
      <c r="G7" s="7">
        <v>0</v>
      </c>
      <c r="H7" s="25">
        <f t="shared" si="1"/>
        <v>2</v>
      </c>
      <c r="I7" s="17">
        <f t="shared" si="2"/>
        <v>2690.6</v>
      </c>
    </row>
    <row r="8" spans="1:9" ht="39.950000000000003" customHeight="1" x14ac:dyDescent="0.2">
      <c r="A8" s="16">
        <v>6</v>
      </c>
      <c r="B8" s="2" t="s">
        <v>13</v>
      </c>
      <c r="C8" s="3">
        <v>0</v>
      </c>
      <c r="D8" s="17">
        <v>0</v>
      </c>
      <c r="E8" s="25">
        <v>0.4</v>
      </c>
      <c r="F8" s="17">
        <f t="shared" si="0"/>
        <v>0</v>
      </c>
      <c r="G8" s="7">
        <v>0</v>
      </c>
      <c r="H8" s="25">
        <f t="shared" si="1"/>
        <v>0.4</v>
      </c>
      <c r="I8" s="17">
        <f t="shared" si="2"/>
        <v>0</v>
      </c>
    </row>
    <row r="9" spans="1:9" ht="39.950000000000003" customHeight="1" x14ac:dyDescent="0.2">
      <c r="A9" s="16">
        <v>7</v>
      </c>
      <c r="B9" s="2" t="s">
        <v>14</v>
      </c>
      <c r="C9" s="3">
        <v>13</v>
      </c>
      <c r="D9" s="17">
        <v>1199800</v>
      </c>
      <c r="E9" s="25">
        <v>0.4</v>
      </c>
      <c r="F9" s="17">
        <f t="shared" si="0"/>
        <v>479.92</v>
      </c>
      <c r="G9" s="7">
        <v>0</v>
      </c>
      <c r="H9" s="25">
        <f t="shared" si="1"/>
        <v>0.4</v>
      </c>
      <c r="I9" s="17">
        <f t="shared" si="2"/>
        <v>479.92</v>
      </c>
    </row>
    <row r="10" spans="1:9" ht="39.950000000000003" customHeight="1" x14ac:dyDescent="0.2">
      <c r="A10" s="16">
        <v>8</v>
      </c>
      <c r="B10" s="2" t="s">
        <v>15</v>
      </c>
      <c r="C10" s="3">
        <v>0</v>
      </c>
      <c r="D10" s="17">
        <v>0</v>
      </c>
      <c r="E10" s="25">
        <v>0.4</v>
      </c>
      <c r="F10" s="17">
        <f t="shared" si="0"/>
        <v>0</v>
      </c>
      <c r="G10" s="7">
        <v>0</v>
      </c>
      <c r="H10" s="25">
        <f t="shared" si="1"/>
        <v>0.4</v>
      </c>
      <c r="I10" s="17">
        <f t="shared" si="2"/>
        <v>0</v>
      </c>
    </row>
    <row r="11" spans="1:9" ht="39.950000000000003" customHeight="1" x14ac:dyDescent="0.2">
      <c r="A11" s="16">
        <v>9</v>
      </c>
      <c r="B11" s="2" t="s">
        <v>16</v>
      </c>
      <c r="C11" s="3">
        <v>0</v>
      </c>
      <c r="D11" s="17">
        <v>0</v>
      </c>
      <c r="E11" s="25">
        <v>0.4</v>
      </c>
      <c r="F11" s="17">
        <f t="shared" si="0"/>
        <v>0</v>
      </c>
      <c r="G11" s="7">
        <v>0</v>
      </c>
      <c r="H11" s="25">
        <f t="shared" si="1"/>
        <v>0.4</v>
      </c>
      <c r="I11" s="17">
        <f t="shared" si="2"/>
        <v>0</v>
      </c>
    </row>
    <row r="12" spans="1:9" ht="39.950000000000003" customHeight="1" x14ac:dyDescent="0.2">
      <c r="A12" s="16">
        <v>10</v>
      </c>
      <c r="B12" s="2" t="s">
        <v>17</v>
      </c>
      <c r="C12" s="3">
        <v>3</v>
      </c>
      <c r="D12" s="17">
        <v>227800</v>
      </c>
      <c r="E12" s="25">
        <v>0.4</v>
      </c>
      <c r="F12" s="17">
        <f t="shared" si="0"/>
        <v>91.12</v>
      </c>
      <c r="G12" s="7">
        <v>0</v>
      </c>
      <c r="H12" s="25">
        <f t="shared" si="1"/>
        <v>0.4</v>
      </c>
      <c r="I12" s="17">
        <f t="shared" si="2"/>
        <v>91.12</v>
      </c>
    </row>
    <row r="13" spans="1:9" ht="39.950000000000003" customHeight="1" x14ac:dyDescent="0.2">
      <c r="A13" s="16">
        <v>11</v>
      </c>
      <c r="B13" s="2" t="s">
        <v>18</v>
      </c>
      <c r="C13" s="3">
        <v>0</v>
      </c>
      <c r="D13" s="17">
        <v>0</v>
      </c>
      <c r="E13" s="25">
        <v>0.4</v>
      </c>
      <c r="F13" s="17">
        <f t="shared" si="0"/>
        <v>0</v>
      </c>
      <c r="G13" s="7">
        <v>0</v>
      </c>
      <c r="H13" s="25">
        <f t="shared" si="1"/>
        <v>0.4</v>
      </c>
      <c r="I13" s="17">
        <f t="shared" si="2"/>
        <v>0</v>
      </c>
    </row>
    <row r="14" spans="1:9" ht="39.950000000000003" customHeight="1" x14ac:dyDescent="0.2">
      <c r="A14" s="16">
        <v>12</v>
      </c>
      <c r="B14" s="2" t="s">
        <v>19</v>
      </c>
      <c r="C14" s="3">
        <v>0</v>
      </c>
      <c r="D14" s="17">
        <v>0</v>
      </c>
      <c r="E14" s="25">
        <v>0.4</v>
      </c>
      <c r="F14" s="17">
        <f t="shared" si="0"/>
        <v>0</v>
      </c>
      <c r="G14" s="7">
        <v>0</v>
      </c>
      <c r="H14" s="25">
        <f t="shared" si="1"/>
        <v>0.4</v>
      </c>
      <c r="I14" s="17">
        <f t="shared" si="2"/>
        <v>0</v>
      </c>
    </row>
    <row r="15" spans="1:9" ht="39.950000000000003" customHeight="1" x14ac:dyDescent="0.2">
      <c r="A15" s="16">
        <v>13</v>
      </c>
      <c r="B15" s="2" t="s">
        <v>20</v>
      </c>
      <c r="C15" s="3">
        <v>1</v>
      </c>
      <c r="D15" s="17">
        <v>20000</v>
      </c>
      <c r="E15" s="25">
        <v>0.4</v>
      </c>
      <c r="F15" s="17">
        <f t="shared" si="0"/>
        <v>8</v>
      </c>
      <c r="G15" s="7">
        <v>0</v>
      </c>
      <c r="H15" s="25">
        <f t="shared" si="1"/>
        <v>0.4</v>
      </c>
      <c r="I15" s="17">
        <f t="shared" si="2"/>
        <v>8</v>
      </c>
    </row>
    <row r="16" spans="1:9" ht="39.950000000000003" customHeight="1" x14ac:dyDescent="0.2">
      <c r="A16" s="16">
        <v>14</v>
      </c>
      <c r="B16" s="2" t="s">
        <v>21</v>
      </c>
      <c r="C16" s="3">
        <v>0</v>
      </c>
      <c r="D16" s="17">
        <v>0</v>
      </c>
      <c r="E16" s="25">
        <v>0.4</v>
      </c>
      <c r="F16" s="17">
        <f t="shared" si="0"/>
        <v>0</v>
      </c>
      <c r="G16" s="7">
        <v>0</v>
      </c>
      <c r="H16" s="25">
        <f t="shared" si="1"/>
        <v>0.4</v>
      </c>
      <c r="I16" s="17">
        <f t="shared" si="2"/>
        <v>0</v>
      </c>
    </row>
    <row r="17" spans="1:9" ht="30" customHeight="1" x14ac:dyDescent="0.2">
      <c r="A17" s="15"/>
      <c r="B17" s="15" t="s">
        <v>22</v>
      </c>
      <c r="C17" s="15">
        <f>SUM(C3:C16)</f>
        <v>292</v>
      </c>
      <c r="D17" s="26">
        <f>SUM(D3:D16)</f>
        <v>5974750</v>
      </c>
      <c r="E17" s="15"/>
      <c r="F17" s="18">
        <f>SUM(F3:F16)</f>
        <v>6753.9900000000007</v>
      </c>
      <c r="G17" s="15"/>
      <c r="H17" s="15"/>
      <c r="I17" s="18">
        <f>SUM(I3:I16)</f>
        <v>6753.9900000000007</v>
      </c>
    </row>
    <row r="18" spans="1:9" ht="20.100000000000001" customHeight="1" x14ac:dyDescent="0.2"/>
    <row r="19" spans="1:9" ht="20.100000000000001" customHeight="1" x14ac:dyDescent="0.2"/>
    <row r="20" spans="1:9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password="CC06" sheet="1" objects="1" scenarios="1"/>
  <mergeCells count="1">
    <mergeCell ref="A1:I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F17:I17 F3:F16 H3:I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Normal="100" workbookViewId="0">
      <selection activeCell="G16" sqref="G16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4" width="12.7109375" style="14" customWidth="1"/>
    <col min="5" max="5" width="8.7109375" style="14" customWidth="1"/>
    <col min="6" max="6" width="12.7109375" style="14" customWidth="1"/>
    <col min="7" max="7" width="8.7109375" style="14" customWidth="1"/>
    <col min="8" max="8" width="9.7109375" style="14" customWidth="1"/>
    <col min="9" max="9" width="12.7109375" style="14" customWidth="1"/>
    <col min="10" max="16384" width="9.140625" style="14"/>
  </cols>
  <sheetData>
    <row r="1" spans="1:9" ht="39.950000000000003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</row>
    <row r="2" spans="1:9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33</v>
      </c>
      <c r="E2" s="15" t="s">
        <v>28</v>
      </c>
      <c r="F2" s="15" t="s">
        <v>30</v>
      </c>
      <c r="G2" s="15" t="s">
        <v>26</v>
      </c>
      <c r="H2" s="15" t="s">
        <v>27</v>
      </c>
      <c r="I2" s="15" t="s">
        <v>32</v>
      </c>
    </row>
    <row r="3" spans="1:9" ht="39.950000000000003" customHeight="1" x14ac:dyDescent="0.2">
      <c r="A3" s="16">
        <v>1</v>
      </c>
      <c r="B3" s="2" t="s">
        <v>8</v>
      </c>
      <c r="C3" s="3">
        <v>390</v>
      </c>
      <c r="D3" s="17">
        <v>612800</v>
      </c>
      <c r="E3" s="25">
        <v>1.2</v>
      </c>
      <c r="F3" s="17">
        <f>D3*(E3/1000)</f>
        <v>735.3599999999999</v>
      </c>
      <c r="G3" s="7">
        <v>0</v>
      </c>
      <c r="H3" s="25">
        <f>E3-(E3*G3)</f>
        <v>1.2</v>
      </c>
      <c r="I3" s="17">
        <f>D3*(H3/1000)</f>
        <v>735.3599999999999</v>
      </c>
    </row>
    <row r="4" spans="1:9" ht="39.950000000000003" customHeight="1" x14ac:dyDescent="0.2">
      <c r="A4" s="16">
        <v>2</v>
      </c>
      <c r="B4" s="2" t="s">
        <v>9</v>
      </c>
      <c r="C4" s="3">
        <v>104</v>
      </c>
      <c r="D4" s="17">
        <v>1427200</v>
      </c>
      <c r="E4" s="25">
        <v>1.2</v>
      </c>
      <c r="F4" s="17">
        <f t="shared" ref="F4:F16" si="0">D4*(E4/1000)</f>
        <v>1712.6399999999999</v>
      </c>
      <c r="G4" s="7">
        <v>0</v>
      </c>
      <c r="H4" s="25">
        <f t="shared" ref="H4:H16" si="1">E4-(E4*G4)</f>
        <v>1.2</v>
      </c>
      <c r="I4" s="17">
        <f t="shared" ref="I4:I16" si="2">D4*(H4/1000)</f>
        <v>1712.6399999999999</v>
      </c>
    </row>
    <row r="5" spans="1:9" ht="39.950000000000003" customHeight="1" x14ac:dyDescent="0.2">
      <c r="A5" s="16">
        <v>3</v>
      </c>
      <c r="B5" s="2" t="s">
        <v>10</v>
      </c>
      <c r="C5" s="3">
        <v>88</v>
      </c>
      <c r="D5" s="17">
        <v>727200</v>
      </c>
      <c r="E5" s="25">
        <v>1.2</v>
      </c>
      <c r="F5" s="17">
        <f t="shared" si="0"/>
        <v>872.63999999999987</v>
      </c>
      <c r="G5" s="7">
        <v>0</v>
      </c>
      <c r="H5" s="25">
        <f t="shared" si="1"/>
        <v>1.2</v>
      </c>
      <c r="I5" s="17">
        <f t="shared" si="2"/>
        <v>872.63999999999987</v>
      </c>
    </row>
    <row r="6" spans="1:9" ht="39.950000000000003" customHeight="1" x14ac:dyDescent="0.2">
      <c r="A6" s="16">
        <v>4</v>
      </c>
      <c r="B6" s="2" t="s">
        <v>11</v>
      </c>
      <c r="C6" s="3">
        <v>161</v>
      </c>
      <c r="D6" s="17">
        <v>1797850</v>
      </c>
      <c r="E6" s="25">
        <v>1.2</v>
      </c>
      <c r="F6" s="17">
        <f t="shared" si="0"/>
        <v>2157.4199999999996</v>
      </c>
      <c r="G6" s="7">
        <v>0</v>
      </c>
      <c r="H6" s="25">
        <f t="shared" si="1"/>
        <v>1.2</v>
      </c>
      <c r="I6" s="17">
        <f t="shared" si="2"/>
        <v>2157.4199999999996</v>
      </c>
    </row>
    <row r="7" spans="1:9" ht="39.950000000000003" customHeight="1" x14ac:dyDescent="0.2">
      <c r="A7" s="16">
        <v>5</v>
      </c>
      <c r="B7" s="2" t="s">
        <v>12</v>
      </c>
      <c r="C7" s="3">
        <v>180</v>
      </c>
      <c r="D7" s="17">
        <v>1894900</v>
      </c>
      <c r="E7" s="25">
        <v>1.2</v>
      </c>
      <c r="F7" s="17">
        <f t="shared" si="0"/>
        <v>2273.8799999999997</v>
      </c>
      <c r="G7" s="7">
        <v>0</v>
      </c>
      <c r="H7" s="25">
        <f t="shared" si="1"/>
        <v>1.2</v>
      </c>
      <c r="I7" s="17">
        <f t="shared" si="2"/>
        <v>2273.8799999999997</v>
      </c>
    </row>
    <row r="8" spans="1:9" ht="39.950000000000003" customHeight="1" x14ac:dyDescent="0.2">
      <c r="A8" s="16">
        <v>6</v>
      </c>
      <c r="B8" s="2" t="s">
        <v>13</v>
      </c>
      <c r="C8" s="3">
        <v>86</v>
      </c>
      <c r="D8" s="17">
        <v>2868000</v>
      </c>
      <c r="E8" s="25">
        <v>1.6</v>
      </c>
      <c r="F8" s="17">
        <f t="shared" si="0"/>
        <v>4588.8</v>
      </c>
      <c r="G8" s="7">
        <v>0</v>
      </c>
      <c r="H8" s="25">
        <f t="shared" si="1"/>
        <v>1.6</v>
      </c>
      <c r="I8" s="17">
        <f t="shared" si="2"/>
        <v>4588.8</v>
      </c>
    </row>
    <row r="9" spans="1:9" ht="39.950000000000003" customHeight="1" x14ac:dyDescent="0.2">
      <c r="A9" s="16">
        <v>7</v>
      </c>
      <c r="B9" s="2" t="s">
        <v>14</v>
      </c>
      <c r="C9" s="3">
        <v>13</v>
      </c>
      <c r="D9" s="17">
        <v>1199800</v>
      </c>
      <c r="E9" s="25">
        <v>1.6</v>
      </c>
      <c r="F9" s="17">
        <f t="shared" si="0"/>
        <v>1919.68</v>
      </c>
      <c r="G9" s="7">
        <v>0</v>
      </c>
      <c r="H9" s="25">
        <f t="shared" si="1"/>
        <v>1.6</v>
      </c>
      <c r="I9" s="17">
        <f t="shared" si="2"/>
        <v>1919.68</v>
      </c>
    </row>
    <row r="10" spans="1:9" ht="39.950000000000003" customHeight="1" x14ac:dyDescent="0.2">
      <c r="A10" s="16">
        <v>8</v>
      </c>
      <c r="B10" s="2" t="s">
        <v>15</v>
      </c>
      <c r="C10" s="3">
        <v>8</v>
      </c>
      <c r="D10" s="17">
        <v>247000</v>
      </c>
      <c r="E10" s="25">
        <v>1.6</v>
      </c>
      <c r="F10" s="17">
        <f t="shared" si="0"/>
        <v>395.20000000000005</v>
      </c>
      <c r="G10" s="7">
        <v>0</v>
      </c>
      <c r="H10" s="25">
        <f t="shared" si="1"/>
        <v>1.6</v>
      </c>
      <c r="I10" s="17">
        <f t="shared" si="2"/>
        <v>395.20000000000005</v>
      </c>
    </row>
    <row r="11" spans="1:9" ht="39.950000000000003" customHeight="1" x14ac:dyDescent="0.2">
      <c r="A11" s="16">
        <v>9</v>
      </c>
      <c r="B11" s="2" t="s">
        <v>16</v>
      </c>
      <c r="C11" s="3">
        <v>25</v>
      </c>
      <c r="D11" s="17">
        <v>1007500</v>
      </c>
      <c r="E11" s="25">
        <v>1.6</v>
      </c>
      <c r="F11" s="17">
        <f t="shared" si="0"/>
        <v>1612</v>
      </c>
      <c r="G11" s="7">
        <v>0</v>
      </c>
      <c r="H11" s="25">
        <f t="shared" si="1"/>
        <v>1.6</v>
      </c>
      <c r="I11" s="17">
        <f t="shared" si="2"/>
        <v>1612</v>
      </c>
    </row>
    <row r="12" spans="1:9" ht="39.950000000000003" customHeight="1" x14ac:dyDescent="0.2">
      <c r="A12" s="16">
        <v>10</v>
      </c>
      <c r="B12" s="2" t="s">
        <v>17</v>
      </c>
      <c r="C12" s="3">
        <v>3</v>
      </c>
      <c r="D12" s="17">
        <v>227800</v>
      </c>
      <c r="E12" s="25">
        <v>1.6</v>
      </c>
      <c r="F12" s="17">
        <f t="shared" si="0"/>
        <v>364.48</v>
      </c>
      <c r="G12" s="7">
        <v>0</v>
      </c>
      <c r="H12" s="25">
        <f t="shared" si="1"/>
        <v>1.6</v>
      </c>
      <c r="I12" s="17">
        <f t="shared" si="2"/>
        <v>364.48</v>
      </c>
    </row>
    <row r="13" spans="1:9" ht="39.950000000000003" customHeight="1" x14ac:dyDescent="0.2">
      <c r="A13" s="16">
        <v>11</v>
      </c>
      <c r="B13" s="2" t="s">
        <v>18</v>
      </c>
      <c r="C13" s="3">
        <v>0</v>
      </c>
      <c r="D13" s="17">
        <v>0</v>
      </c>
      <c r="E13" s="25">
        <v>1.6</v>
      </c>
      <c r="F13" s="17">
        <f t="shared" si="0"/>
        <v>0</v>
      </c>
      <c r="G13" s="7">
        <v>0</v>
      </c>
      <c r="H13" s="25">
        <f t="shared" si="1"/>
        <v>1.6</v>
      </c>
      <c r="I13" s="17">
        <f t="shared" si="2"/>
        <v>0</v>
      </c>
    </row>
    <row r="14" spans="1:9" ht="39.950000000000003" customHeight="1" x14ac:dyDescent="0.2">
      <c r="A14" s="16">
        <v>12</v>
      </c>
      <c r="B14" s="2" t="s">
        <v>19</v>
      </c>
      <c r="C14" s="3">
        <v>0</v>
      </c>
      <c r="D14" s="17">
        <v>0</v>
      </c>
      <c r="E14" s="25">
        <v>1.2</v>
      </c>
      <c r="F14" s="17">
        <f t="shared" si="0"/>
        <v>0</v>
      </c>
      <c r="G14" s="7">
        <v>0</v>
      </c>
      <c r="H14" s="25">
        <f t="shared" si="1"/>
        <v>1.2</v>
      </c>
      <c r="I14" s="17">
        <f t="shared" si="2"/>
        <v>0</v>
      </c>
    </row>
    <row r="15" spans="1:9" ht="39.950000000000003" customHeight="1" x14ac:dyDescent="0.2">
      <c r="A15" s="16">
        <v>13</v>
      </c>
      <c r="B15" s="2" t="s">
        <v>20</v>
      </c>
      <c r="C15" s="3">
        <v>1</v>
      </c>
      <c r="D15" s="17">
        <v>20000</v>
      </c>
      <c r="E15" s="25">
        <v>1.2</v>
      </c>
      <c r="F15" s="17">
        <f t="shared" si="0"/>
        <v>23.999999999999996</v>
      </c>
      <c r="G15" s="7">
        <v>0</v>
      </c>
      <c r="H15" s="25">
        <f t="shared" si="1"/>
        <v>1.2</v>
      </c>
      <c r="I15" s="17">
        <f t="shared" si="2"/>
        <v>23.999999999999996</v>
      </c>
    </row>
    <row r="16" spans="1:9" ht="39.950000000000003" customHeight="1" x14ac:dyDescent="0.2">
      <c r="A16" s="16">
        <v>14</v>
      </c>
      <c r="B16" s="2" t="s">
        <v>21</v>
      </c>
      <c r="C16" s="3">
        <v>1</v>
      </c>
      <c r="D16" s="17">
        <v>7000</v>
      </c>
      <c r="E16" s="25">
        <v>1.2</v>
      </c>
      <c r="F16" s="17">
        <f t="shared" si="0"/>
        <v>8.3999999999999986</v>
      </c>
      <c r="G16" s="7">
        <v>0</v>
      </c>
      <c r="H16" s="25">
        <f t="shared" si="1"/>
        <v>1.2</v>
      </c>
      <c r="I16" s="17">
        <f t="shared" si="2"/>
        <v>8.3999999999999986</v>
      </c>
    </row>
    <row r="17" spans="1:9" ht="30" customHeight="1" x14ac:dyDescent="0.2">
      <c r="A17" s="15"/>
      <c r="B17" s="15" t="s">
        <v>22</v>
      </c>
      <c r="C17" s="15">
        <f>SUM(C3:C16)</f>
        <v>1060</v>
      </c>
      <c r="D17" s="26">
        <f>SUM(D3:D16)</f>
        <v>12037050</v>
      </c>
      <c r="E17" s="15"/>
      <c r="F17" s="18">
        <f>SUM(F3:F16)</f>
        <v>16664.5</v>
      </c>
      <c r="G17" s="15"/>
      <c r="H17" s="15"/>
      <c r="I17" s="18">
        <f>SUM(I3:I16)</f>
        <v>16664.5</v>
      </c>
    </row>
    <row r="18" spans="1:9" ht="20.100000000000001" customHeight="1" x14ac:dyDescent="0.2"/>
    <row r="19" spans="1:9" ht="20.100000000000001" customHeight="1" x14ac:dyDescent="0.2"/>
    <row r="20" spans="1:9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password="CC06" sheet="1" objects="1" scenarios="1"/>
  <mergeCells count="1">
    <mergeCell ref="A1:I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F17:I17 F3:F16 H3:I1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Normal="100" workbookViewId="0">
      <selection activeCell="G16" sqref="G16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4" width="12.7109375" style="14" customWidth="1"/>
    <col min="5" max="5" width="8.7109375" style="14" customWidth="1"/>
    <col min="6" max="6" width="12.7109375" style="14" customWidth="1"/>
    <col min="7" max="7" width="8.7109375" style="14" customWidth="1"/>
    <col min="8" max="8" width="9.7109375" style="14" customWidth="1"/>
    <col min="9" max="9" width="12.7109375" style="14" customWidth="1"/>
    <col min="10" max="16384" width="9.140625" style="14"/>
  </cols>
  <sheetData>
    <row r="1" spans="1:9" ht="39.950000000000003" customHeight="1" x14ac:dyDescent="0.2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2" spans="1:9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33</v>
      </c>
      <c r="E2" s="15" t="s">
        <v>28</v>
      </c>
      <c r="F2" s="15" t="s">
        <v>30</v>
      </c>
      <c r="G2" s="15" t="s">
        <v>26</v>
      </c>
      <c r="H2" s="15" t="s">
        <v>27</v>
      </c>
      <c r="I2" s="15" t="s">
        <v>32</v>
      </c>
    </row>
    <row r="3" spans="1:9" ht="39.950000000000003" customHeight="1" x14ac:dyDescent="0.2">
      <c r="A3" s="16">
        <v>1</v>
      </c>
      <c r="B3" s="2" t="s">
        <v>8</v>
      </c>
      <c r="C3" s="3">
        <v>0</v>
      </c>
      <c r="D3" s="17">
        <v>0</v>
      </c>
      <c r="E3" s="25">
        <v>0.8</v>
      </c>
      <c r="F3" s="17">
        <f>D3*(E3/1000)</f>
        <v>0</v>
      </c>
      <c r="G3" s="7">
        <v>0</v>
      </c>
      <c r="H3" s="25">
        <f>E3-(E3*G3)</f>
        <v>0.8</v>
      </c>
      <c r="I3" s="17">
        <f>D3*(H3/1000)</f>
        <v>0</v>
      </c>
    </row>
    <row r="4" spans="1:9" ht="39.950000000000003" customHeight="1" x14ac:dyDescent="0.2">
      <c r="A4" s="16">
        <v>2</v>
      </c>
      <c r="B4" s="2" t="s">
        <v>9</v>
      </c>
      <c r="C4" s="3">
        <v>0</v>
      </c>
      <c r="D4" s="17">
        <v>0</v>
      </c>
      <c r="E4" s="25">
        <v>0.8</v>
      </c>
      <c r="F4" s="17">
        <f t="shared" ref="F4:F16" si="0">D4*(E4/1000)</f>
        <v>0</v>
      </c>
      <c r="G4" s="7">
        <v>0</v>
      </c>
      <c r="H4" s="25">
        <f t="shared" ref="H4:H16" si="1">E4-(E4*G4)</f>
        <v>0.8</v>
      </c>
      <c r="I4" s="17">
        <f t="shared" ref="I4:I16" si="2">D4*(H4/1000)</f>
        <v>0</v>
      </c>
    </row>
    <row r="5" spans="1:9" ht="39.950000000000003" customHeight="1" x14ac:dyDescent="0.2">
      <c r="A5" s="16">
        <v>3</v>
      </c>
      <c r="B5" s="2" t="s">
        <v>10</v>
      </c>
      <c r="C5" s="3">
        <v>0</v>
      </c>
      <c r="D5" s="17">
        <v>0</v>
      </c>
      <c r="E5" s="25">
        <v>0.8</v>
      </c>
      <c r="F5" s="17">
        <f t="shared" si="0"/>
        <v>0</v>
      </c>
      <c r="G5" s="7">
        <v>0</v>
      </c>
      <c r="H5" s="25">
        <f t="shared" si="1"/>
        <v>0.8</v>
      </c>
      <c r="I5" s="17">
        <f t="shared" si="2"/>
        <v>0</v>
      </c>
    </row>
    <row r="6" spans="1:9" ht="39.950000000000003" customHeight="1" x14ac:dyDescent="0.2">
      <c r="A6" s="16">
        <v>4</v>
      </c>
      <c r="B6" s="2" t="s">
        <v>11</v>
      </c>
      <c r="C6" s="3">
        <v>0</v>
      </c>
      <c r="D6" s="17">
        <v>0</v>
      </c>
      <c r="E6" s="25">
        <v>0.8</v>
      </c>
      <c r="F6" s="17">
        <f t="shared" si="0"/>
        <v>0</v>
      </c>
      <c r="G6" s="7">
        <v>0</v>
      </c>
      <c r="H6" s="25">
        <f t="shared" si="1"/>
        <v>0.8</v>
      </c>
      <c r="I6" s="17">
        <f t="shared" si="2"/>
        <v>0</v>
      </c>
    </row>
    <row r="7" spans="1:9" ht="39.950000000000003" customHeight="1" x14ac:dyDescent="0.2">
      <c r="A7" s="16">
        <v>5</v>
      </c>
      <c r="B7" s="2" t="s">
        <v>12</v>
      </c>
      <c r="C7" s="3">
        <v>0</v>
      </c>
      <c r="D7" s="17">
        <v>0</v>
      </c>
      <c r="E7" s="25">
        <v>0.8</v>
      </c>
      <c r="F7" s="17">
        <f t="shared" si="0"/>
        <v>0</v>
      </c>
      <c r="G7" s="7">
        <v>0</v>
      </c>
      <c r="H7" s="25">
        <f t="shared" si="1"/>
        <v>0.8</v>
      </c>
      <c r="I7" s="17">
        <f t="shared" si="2"/>
        <v>0</v>
      </c>
    </row>
    <row r="8" spans="1:9" ht="39.950000000000003" customHeight="1" x14ac:dyDescent="0.2">
      <c r="A8" s="16">
        <v>6</v>
      </c>
      <c r="B8" s="2" t="s">
        <v>13</v>
      </c>
      <c r="C8" s="3">
        <v>0</v>
      </c>
      <c r="D8" s="17">
        <v>0</v>
      </c>
      <c r="E8" s="25">
        <v>0.8</v>
      </c>
      <c r="F8" s="17">
        <f t="shared" si="0"/>
        <v>0</v>
      </c>
      <c r="G8" s="7">
        <v>0</v>
      </c>
      <c r="H8" s="25">
        <f t="shared" si="1"/>
        <v>0.8</v>
      </c>
      <c r="I8" s="17">
        <f t="shared" si="2"/>
        <v>0</v>
      </c>
    </row>
    <row r="9" spans="1:9" ht="39.950000000000003" customHeight="1" x14ac:dyDescent="0.2">
      <c r="A9" s="16">
        <v>7</v>
      </c>
      <c r="B9" s="2" t="s">
        <v>14</v>
      </c>
      <c r="C9" s="3">
        <v>13</v>
      </c>
      <c r="D9" s="17">
        <v>1199800</v>
      </c>
      <c r="E9" s="25">
        <v>0.8</v>
      </c>
      <c r="F9" s="17">
        <f t="shared" si="0"/>
        <v>959.84</v>
      </c>
      <c r="G9" s="7">
        <v>0</v>
      </c>
      <c r="H9" s="25">
        <f t="shared" si="1"/>
        <v>0.8</v>
      </c>
      <c r="I9" s="17">
        <f t="shared" si="2"/>
        <v>959.84</v>
      </c>
    </row>
    <row r="10" spans="1:9" ht="39.950000000000003" customHeight="1" x14ac:dyDescent="0.2">
      <c r="A10" s="16">
        <v>8</v>
      </c>
      <c r="B10" s="2" t="s">
        <v>15</v>
      </c>
      <c r="C10" s="3">
        <v>0</v>
      </c>
      <c r="D10" s="17">
        <v>0</v>
      </c>
      <c r="E10" s="25">
        <v>0.8</v>
      </c>
      <c r="F10" s="17">
        <f t="shared" si="0"/>
        <v>0</v>
      </c>
      <c r="G10" s="7">
        <v>0</v>
      </c>
      <c r="H10" s="25">
        <f t="shared" si="1"/>
        <v>0.8</v>
      </c>
      <c r="I10" s="17">
        <f t="shared" si="2"/>
        <v>0</v>
      </c>
    </row>
    <row r="11" spans="1:9" ht="39.950000000000003" customHeight="1" x14ac:dyDescent="0.2">
      <c r="A11" s="16">
        <v>9</v>
      </c>
      <c r="B11" s="2" t="s">
        <v>16</v>
      </c>
      <c r="C11" s="3">
        <v>0</v>
      </c>
      <c r="D11" s="17">
        <v>0</v>
      </c>
      <c r="E11" s="25">
        <v>0.8</v>
      </c>
      <c r="F11" s="17">
        <f t="shared" si="0"/>
        <v>0</v>
      </c>
      <c r="G11" s="7">
        <v>0</v>
      </c>
      <c r="H11" s="25">
        <f t="shared" si="1"/>
        <v>0.8</v>
      </c>
      <c r="I11" s="17">
        <f t="shared" si="2"/>
        <v>0</v>
      </c>
    </row>
    <row r="12" spans="1:9" ht="39.950000000000003" customHeight="1" x14ac:dyDescent="0.2">
      <c r="A12" s="16">
        <v>10</v>
      </c>
      <c r="B12" s="2" t="s">
        <v>17</v>
      </c>
      <c r="C12" s="3">
        <v>0</v>
      </c>
      <c r="D12" s="17">
        <v>0</v>
      </c>
      <c r="E12" s="25">
        <v>0.8</v>
      </c>
      <c r="F12" s="17">
        <f t="shared" si="0"/>
        <v>0</v>
      </c>
      <c r="G12" s="7">
        <v>0</v>
      </c>
      <c r="H12" s="25">
        <f t="shared" si="1"/>
        <v>0.8</v>
      </c>
      <c r="I12" s="17">
        <f t="shared" si="2"/>
        <v>0</v>
      </c>
    </row>
    <row r="13" spans="1:9" ht="39.950000000000003" customHeight="1" x14ac:dyDescent="0.2">
      <c r="A13" s="16">
        <v>11</v>
      </c>
      <c r="B13" s="2" t="s">
        <v>18</v>
      </c>
      <c r="C13" s="3">
        <v>0</v>
      </c>
      <c r="D13" s="17">
        <v>0</v>
      </c>
      <c r="E13" s="25">
        <v>0.8</v>
      </c>
      <c r="F13" s="17">
        <f t="shared" si="0"/>
        <v>0</v>
      </c>
      <c r="G13" s="7">
        <v>0</v>
      </c>
      <c r="H13" s="25">
        <f t="shared" si="1"/>
        <v>0.8</v>
      </c>
      <c r="I13" s="17">
        <f t="shared" si="2"/>
        <v>0</v>
      </c>
    </row>
    <row r="14" spans="1:9" ht="39.950000000000003" customHeight="1" x14ac:dyDescent="0.2">
      <c r="A14" s="16">
        <v>12</v>
      </c>
      <c r="B14" s="2" t="s">
        <v>19</v>
      </c>
      <c r="C14" s="3">
        <v>0</v>
      </c>
      <c r="D14" s="17">
        <v>0</v>
      </c>
      <c r="E14" s="25">
        <v>0.8</v>
      </c>
      <c r="F14" s="17">
        <f t="shared" si="0"/>
        <v>0</v>
      </c>
      <c r="G14" s="7">
        <v>0</v>
      </c>
      <c r="H14" s="25">
        <f t="shared" si="1"/>
        <v>0.8</v>
      </c>
      <c r="I14" s="17">
        <f t="shared" si="2"/>
        <v>0</v>
      </c>
    </row>
    <row r="15" spans="1:9" ht="39.950000000000003" customHeight="1" x14ac:dyDescent="0.2">
      <c r="A15" s="16">
        <v>13</v>
      </c>
      <c r="B15" s="2" t="s">
        <v>20</v>
      </c>
      <c r="C15" s="3">
        <v>0</v>
      </c>
      <c r="D15" s="17">
        <v>0</v>
      </c>
      <c r="E15" s="25">
        <v>0.8</v>
      </c>
      <c r="F15" s="17">
        <f t="shared" si="0"/>
        <v>0</v>
      </c>
      <c r="G15" s="7">
        <v>0</v>
      </c>
      <c r="H15" s="25">
        <f t="shared" si="1"/>
        <v>0.8</v>
      </c>
      <c r="I15" s="17">
        <f t="shared" si="2"/>
        <v>0</v>
      </c>
    </row>
    <row r="16" spans="1:9" ht="39.950000000000003" customHeight="1" x14ac:dyDescent="0.2">
      <c r="A16" s="16">
        <v>14</v>
      </c>
      <c r="B16" s="2" t="s">
        <v>21</v>
      </c>
      <c r="C16" s="3">
        <v>0</v>
      </c>
      <c r="D16" s="17">
        <v>0</v>
      </c>
      <c r="E16" s="25">
        <v>0.8</v>
      </c>
      <c r="F16" s="17">
        <f t="shared" si="0"/>
        <v>0</v>
      </c>
      <c r="G16" s="7">
        <v>0</v>
      </c>
      <c r="H16" s="25">
        <f t="shared" si="1"/>
        <v>0.8</v>
      </c>
      <c r="I16" s="17">
        <f t="shared" si="2"/>
        <v>0</v>
      </c>
    </row>
    <row r="17" spans="1:9" ht="30" customHeight="1" x14ac:dyDescent="0.2">
      <c r="A17" s="15"/>
      <c r="B17" s="15" t="s">
        <v>22</v>
      </c>
      <c r="C17" s="15">
        <f>SUM(C3:C16)</f>
        <v>13</v>
      </c>
      <c r="D17" s="26">
        <f>SUM(D3:D16)</f>
        <v>1199800</v>
      </c>
      <c r="E17" s="15"/>
      <c r="F17" s="18">
        <f>SUM(F3:F16)</f>
        <v>959.84</v>
      </c>
      <c r="G17" s="15"/>
      <c r="H17" s="15"/>
      <c r="I17" s="18">
        <f>SUM(I3:I16)</f>
        <v>959.84</v>
      </c>
    </row>
    <row r="18" spans="1:9" ht="20.100000000000001" customHeight="1" x14ac:dyDescent="0.2"/>
    <row r="19" spans="1:9" ht="20.100000000000001" customHeight="1" x14ac:dyDescent="0.2"/>
    <row r="20" spans="1:9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password="CC06" sheet="1" objects="1" scenarios="1"/>
  <mergeCells count="1">
    <mergeCell ref="A1:I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F17:I17 F3:F16 H3:I1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Normal="100" workbookViewId="0">
      <selection activeCell="G16" sqref="G16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4" width="12.7109375" style="14" customWidth="1"/>
    <col min="5" max="5" width="8.7109375" style="14" customWidth="1"/>
    <col min="6" max="6" width="12.7109375" style="14" customWidth="1"/>
    <col min="7" max="7" width="8.7109375" style="14" customWidth="1"/>
    <col min="8" max="8" width="9.7109375" style="14" customWidth="1"/>
    <col min="9" max="9" width="12.7109375" style="14" customWidth="1"/>
    <col min="10" max="16384" width="9.140625" style="14"/>
  </cols>
  <sheetData>
    <row r="1" spans="1:9" ht="39.950000000000003" customHeight="1" x14ac:dyDescent="0.2">
      <c r="A1" s="30" t="s">
        <v>39</v>
      </c>
      <c r="B1" s="30"/>
      <c r="C1" s="30"/>
      <c r="D1" s="30"/>
      <c r="E1" s="30"/>
      <c r="F1" s="30"/>
      <c r="G1" s="30"/>
      <c r="H1" s="30"/>
      <c r="I1" s="30"/>
    </row>
    <row r="2" spans="1:9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33</v>
      </c>
      <c r="E2" s="15" t="s">
        <v>28</v>
      </c>
      <c r="F2" s="15" t="s">
        <v>30</v>
      </c>
      <c r="G2" s="15" t="s">
        <v>26</v>
      </c>
      <c r="H2" s="15" t="s">
        <v>27</v>
      </c>
      <c r="I2" s="15" t="s">
        <v>32</v>
      </c>
    </row>
    <row r="3" spans="1:9" ht="39.950000000000003" customHeight="1" x14ac:dyDescent="0.2">
      <c r="A3" s="16">
        <v>1</v>
      </c>
      <c r="B3" s="2" t="s">
        <v>8</v>
      </c>
      <c r="C3" s="3">
        <v>0</v>
      </c>
      <c r="D3" s="17">
        <v>0</v>
      </c>
      <c r="E3" s="25">
        <v>24</v>
      </c>
      <c r="F3" s="17">
        <f>D3*(E3/1000)</f>
        <v>0</v>
      </c>
      <c r="G3" s="7">
        <v>0</v>
      </c>
      <c r="H3" s="25">
        <f>E3-(E3*G3)</f>
        <v>24</v>
      </c>
      <c r="I3" s="17">
        <f>D3*(H3/1000)</f>
        <v>0</v>
      </c>
    </row>
    <row r="4" spans="1:9" ht="39.950000000000003" customHeight="1" x14ac:dyDescent="0.2">
      <c r="A4" s="16">
        <v>2</v>
      </c>
      <c r="B4" s="2" t="s">
        <v>9</v>
      </c>
      <c r="C4" s="3">
        <v>0</v>
      </c>
      <c r="D4" s="17">
        <v>0</v>
      </c>
      <c r="E4" s="25">
        <v>24</v>
      </c>
      <c r="F4" s="17">
        <f t="shared" ref="F4:F16" si="0">D4*(E4/1000)</f>
        <v>0</v>
      </c>
      <c r="G4" s="7">
        <v>0</v>
      </c>
      <c r="H4" s="25">
        <f t="shared" ref="H4:H16" si="1">E4-(E4*G4)</f>
        <v>24</v>
      </c>
      <c r="I4" s="17">
        <f t="shared" ref="I4:I16" si="2">D4*(H4/1000)</f>
        <v>0</v>
      </c>
    </row>
    <row r="5" spans="1:9" ht="39.950000000000003" customHeight="1" x14ac:dyDescent="0.2">
      <c r="A5" s="16">
        <v>3</v>
      </c>
      <c r="B5" s="2" t="s">
        <v>10</v>
      </c>
      <c r="C5" s="3">
        <v>0</v>
      </c>
      <c r="D5" s="17">
        <v>0</v>
      </c>
      <c r="E5" s="25">
        <v>24</v>
      </c>
      <c r="F5" s="17">
        <f t="shared" si="0"/>
        <v>0</v>
      </c>
      <c r="G5" s="7">
        <v>0</v>
      </c>
      <c r="H5" s="25">
        <f t="shared" si="1"/>
        <v>24</v>
      </c>
      <c r="I5" s="17">
        <f t="shared" si="2"/>
        <v>0</v>
      </c>
    </row>
    <row r="6" spans="1:9" ht="39.950000000000003" customHeight="1" x14ac:dyDescent="0.2">
      <c r="A6" s="16">
        <v>4</v>
      </c>
      <c r="B6" s="2" t="s">
        <v>11</v>
      </c>
      <c r="C6" s="3">
        <v>0</v>
      </c>
      <c r="D6" s="17">
        <v>0</v>
      </c>
      <c r="E6" s="25">
        <v>24</v>
      </c>
      <c r="F6" s="17">
        <f t="shared" si="0"/>
        <v>0</v>
      </c>
      <c r="G6" s="7">
        <v>0</v>
      </c>
      <c r="H6" s="25">
        <f t="shared" si="1"/>
        <v>24</v>
      </c>
      <c r="I6" s="17">
        <f t="shared" si="2"/>
        <v>0</v>
      </c>
    </row>
    <row r="7" spans="1:9" ht="39.950000000000003" customHeight="1" x14ac:dyDescent="0.2">
      <c r="A7" s="16">
        <v>5</v>
      </c>
      <c r="B7" s="2" t="s">
        <v>12</v>
      </c>
      <c r="C7" s="3">
        <v>0</v>
      </c>
      <c r="D7" s="17">
        <v>0</v>
      </c>
      <c r="E7" s="25">
        <v>24</v>
      </c>
      <c r="F7" s="17">
        <f t="shared" si="0"/>
        <v>0</v>
      </c>
      <c r="G7" s="7">
        <v>0</v>
      </c>
      <c r="H7" s="25">
        <f t="shared" si="1"/>
        <v>24</v>
      </c>
      <c r="I7" s="17">
        <f t="shared" si="2"/>
        <v>0</v>
      </c>
    </row>
    <row r="8" spans="1:9" ht="39.950000000000003" customHeight="1" x14ac:dyDescent="0.2">
      <c r="A8" s="16">
        <v>6</v>
      </c>
      <c r="B8" s="2" t="s">
        <v>13</v>
      </c>
      <c r="C8" s="3">
        <v>0</v>
      </c>
      <c r="D8" s="17">
        <v>0</v>
      </c>
      <c r="E8" s="25">
        <v>24</v>
      </c>
      <c r="F8" s="17">
        <f t="shared" si="0"/>
        <v>0</v>
      </c>
      <c r="G8" s="7">
        <v>0</v>
      </c>
      <c r="H8" s="25">
        <f t="shared" si="1"/>
        <v>24</v>
      </c>
      <c r="I8" s="17">
        <f t="shared" si="2"/>
        <v>0</v>
      </c>
    </row>
    <row r="9" spans="1:9" ht="39.950000000000003" customHeight="1" x14ac:dyDescent="0.2">
      <c r="A9" s="16">
        <v>7</v>
      </c>
      <c r="B9" s="2" t="s">
        <v>14</v>
      </c>
      <c r="C9" s="3">
        <v>0</v>
      </c>
      <c r="D9" s="17">
        <v>0</v>
      </c>
      <c r="E9" s="25">
        <v>24</v>
      </c>
      <c r="F9" s="17">
        <f t="shared" si="0"/>
        <v>0</v>
      </c>
      <c r="G9" s="7">
        <v>0</v>
      </c>
      <c r="H9" s="25">
        <f t="shared" si="1"/>
        <v>24</v>
      </c>
      <c r="I9" s="17">
        <f t="shared" si="2"/>
        <v>0</v>
      </c>
    </row>
    <row r="10" spans="1:9" ht="39.950000000000003" customHeight="1" x14ac:dyDescent="0.2">
      <c r="A10" s="16">
        <v>8</v>
      </c>
      <c r="B10" s="2" t="s">
        <v>15</v>
      </c>
      <c r="C10" s="3">
        <v>0</v>
      </c>
      <c r="D10" s="17">
        <v>0</v>
      </c>
      <c r="E10" s="25">
        <v>24</v>
      </c>
      <c r="F10" s="17">
        <f t="shared" si="0"/>
        <v>0</v>
      </c>
      <c r="G10" s="7">
        <v>0</v>
      </c>
      <c r="H10" s="25">
        <f t="shared" si="1"/>
        <v>24</v>
      </c>
      <c r="I10" s="17">
        <f t="shared" si="2"/>
        <v>0</v>
      </c>
    </row>
    <row r="11" spans="1:9" ht="39.950000000000003" customHeight="1" x14ac:dyDescent="0.2">
      <c r="A11" s="16">
        <v>9</v>
      </c>
      <c r="B11" s="2" t="s">
        <v>16</v>
      </c>
      <c r="C11" s="3">
        <v>0</v>
      </c>
      <c r="D11" s="17">
        <v>0</v>
      </c>
      <c r="E11" s="25">
        <v>24</v>
      </c>
      <c r="F11" s="17">
        <f t="shared" si="0"/>
        <v>0</v>
      </c>
      <c r="G11" s="7">
        <v>0</v>
      </c>
      <c r="H11" s="25">
        <f t="shared" si="1"/>
        <v>24</v>
      </c>
      <c r="I11" s="17">
        <f t="shared" si="2"/>
        <v>0</v>
      </c>
    </row>
    <row r="12" spans="1:9" ht="39.950000000000003" customHeight="1" x14ac:dyDescent="0.2">
      <c r="A12" s="16">
        <v>10</v>
      </c>
      <c r="B12" s="2" t="s">
        <v>17</v>
      </c>
      <c r="C12" s="3">
        <v>3</v>
      </c>
      <c r="D12" s="17">
        <v>227800</v>
      </c>
      <c r="E12" s="25">
        <v>24</v>
      </c>
      <c r="F12" s="17">
        <f t="shared" si="0"/>
        <v>5467.2</v>
      </c>
      <c r="G12" s="7">
        <v>0</v>
      </c>
      <c r="H12" s="25">
        <f t="shared" si="1"/>
        <v>24</v>
      </c>
      <c r="I12" s="17">
        <f t="shared" si="2"/>
        <v>5467.2</v>
      </c>
    </row>
    <row r="13" spans="1:9" ht="39.950000000000003" customHeight="1" x14ac:dyDescent="0.2">
      <c r="A13" s="16">
        <v>11</v>
      </c>
      <c r="B13" s="2" t="s">
        <v>18</v>
      </c>
      <c r="C13" s="3">
        <v>0</v>
      </c>
      <c r="D13" s="17">
        <v>0</v>
      </c>
      <c r="E13" s="25">
        <v>24</v>
      </c>
      <c r="F13" s="17">
        <f t="shared" si="0"/>
        <v>0</v>
      </c>
      <c r="G13" s="7">
        <v>0</v>
      </c>
      <c r="H13" s="25">
        <f t="shared" si="1"/>
        <v>24</v>
      </c>
      <c r="I13" s="17">
        <f t="shared" si="2"/>
        <v>0</v>
      </c>
    </row>
    <row r="14" spans="1:9" ht="39.950000000000003" customHeight="1" x14ac:dyDescent="0.2">
      <c r="A14" s="16">
        <v>12</v>
      </c>
      <c r="B14" s="2" t="s">
        <v>19</v>
      </c>
      <c r="C14" s="3">
        <v>0</v>
      </c>
      <c r="D14" s="17">
        <v>0</v>
      </c>
      <c r="E14" s="25">
        <v>24</v>
      </c>
      <c r="F14" s="17">
        <f t="shared" si="0"/>
        <v>0</v>
      </c>
      <c r="G14" s="7">
        <v>0</v>
      </c>
      <c r="H14" s="25">
        <f t="shared" si="1"/>
        <v>24</v>
      </c>
      <c r="I14" s="17">
        <f t="shared" si="2"/>
        <v>0</v>
      </c>
    </row>
    <row r="15" spans="1:9" ht="39.950000000000003" customHeight="1" x14ac:dyDescent="0.2">
      <c r="A15" s="16">
        <v>13</v>
      </c>
      <c r="B15" s="2" t="s">
        <v>20</v>
      </c>
      <c r="C15" s="3">
        <v>0</v>
      </c>
      <c r="D15" s="17">
        <v>0</v>
      </c>
      <c r="E15" s="25">
        <v>24</v>
      </c>
      <c r="F15" s="17">
        <f t="shared" si="0"/>
        <v>0</v>
      </c>
      <c r="G15" s="7">
        <v>0</v>
      </c>
      <c r="H15" s="25">
        <f t="shared" si="1"/>
        <v>24</v>
      </c>
      <c r="I15" s="17">
        <f t="shared" si="2"/>
        <v>0</v>
      </c>
    </row>
    <row r="16" spans="1:9" ht="39.950000000000003" customHeight="1" x14ac:dyDescent="0.2">
      <c r="A16" s="16">
        <v>14</v>
      </c>
      <c r="B16" s="2" t="s">
        <v>21</v>
      </c>
      <c r="C16" s="3">
        <v>0</v>
      </c>
      <c r="D16" s="17">
        <v>0</v>
      </c>
      <c r="E16" s="25">
        <v>24</v>
      </c>
      <c r="F16" s="17">
        <f t="shared" si="0"/>
        <v>0</v>
      </c>
      <c r="G16" s="7">
        <v>0</v>
      </c>
      <c r="H16" s="25">
        <f t="shared" si="1"/>
        <v>24</v>
      </c>
      <c r="I16" s="17">
        <f t="shared" si="2"/>
        <v>0</v>
      </c>
    </row>
    <row r="17" spans="1:9" ht="30" customHeight="1" x14ac:dyDescent="0.2">
      <c r="A17" s="15"/>
      <c r="B17" s="15" t="s">
        <v>22</v>
      </c>
      <c r="C17" s="15">
        <f>SUM(C3:C16)</f>
        <v>3</v>
      </c>
      <c r="D17" s="18">
        <f>SUM(D3:D16)</f>
        <v>227800</v>
      </c>
      <c r="E17" s="15"/>
      <c r="F17" s="18">
        <f>SUM(F3:F16)</f>
        <v>5467.2</v>
      </c>
      <c r="G17" s="15"/>
      <c r="H17" s="15"/>
      <c r="I17" s="18">
        <f>SUM(I3:I16)</f>
        <v>5467.2</v>
      </c>
    </row>
    <row r="18" spans="1:9" ht="20.100000000000001" customHeight="1" x14ac:dyDescent="0.2"/>
    <row r="19" spans="1:9" ht="20.100000000000001" customHeight="1" x14ac:dyDescent="0.2"/>
    <row r="20" spans="1:9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password="CC06" sheet="1" objects="1" scenarios="1"/>
  <mergeCells count="1">
    <mergeCell ref="A1:I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F17:I17 F3:F16 H3:I1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zoomScaleNormal="100" workbookViewId="0">
      <selection activeCell="F16" sqref="F16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8" width="12.7109375" style="14" customWidth="1"/>
    <col min="9" max="16384" width="9.140625" style="14"/>
  </cols>
  <sheetData>
    <row r="1" spans="1:8" ht="39.950000000000003" customHeight="1" x14ac:dyDescent="0.2">
      <c r="A1" s="31" t="s">
        <v>82</v>
      </c>
      <c r="B1" s="31"/>
      <c r="C1" s="31"/>
      <c r="D1" s="31"/>
      <c r="E1" s="31"/>
      <c r="F1" s="31"/>
      <c r="G1" s="31"/>
      <c r="H1" s="31"/>
    </row>
    <row r="2" spans="1:8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29</v>
      </c>
      <c r="E2" s="15" t="s">
        <v>30</v>
      </c>
      <c r="F2" s="15" t="s">
        <v>26</v>
      </c>
      <c r="G2" s="15" t="s">
        <v>31</v>
      </c>
      <c r="H2" s="15" t="s">
        <v>32</v>
      </c>
    </row>
    <row r="3" spans="1:8" ht="39.950000000000003" customHeight="1" x14ac:dyDescent="0.2">
      <c r="A3" s="16">
        <v>1</v>
      </c>
      <c r="B3" s="2" t="s">
        <v>8</v>
      </c>
      <c r="C3" s="3">
        <v>0</v>
      </c>
      <c r="D3" s="17">
        <v>33</v>
      </c>
      <c r="E3" s="17">
        <f>C3*D3</f>
        <v>0</v>
      </c>
      <c r="F3" s="7">
        <v>0</v>
      </c>
      <c r="G3" s="17">
        <f>D3-(D3*F3)</f>
        <v>33</v>
      </c>
      <c r="H3" s="17">
        <f>C3*G3</f>
        <v>0</v>
      </c>
    </row>
    <row r="4" spans="1:8" ht="39.950000000000003" customHeight="1" x14ac:dyDescent="0.2">
      <c r="A4" s="16">
        <v>2</v>
      </c>
      <c r="B4" s="2" t="s">
        <v>9</v>
      </c>
      <c r="C4" s="3">
        <v>0</v>
      </c>
      <c r="D4" s="17">
        <v>33</v>
      </c>
      <c r="E4" s="17">
        <f t="shared" ref="E4:E16" si="0">C4*D4</f>
        <v>0</v>
      </c>
      <c r="F4" s="7">
        <v>0</v>
      </c>
      <c r="G4" s="17">
        <f t="shared" ref="G4:G16" si="1">D4-(D4*F4)</f>
        <v>33</v>
      </c>
      <c r="H4" s="17">
        <f t="shared" ref="H4:H16" si="2">C4*G4</f>
        <v>0</v>
      </c>
    </row>
    <row r="5" spans="1:8" ht="39.950000000000003" customHeight="1" x14ac:dyDescent="0.2">
      <c r="A5" s="16">
        <v>3</v>
      </c>
      <c r="B5" s="2" t="s">
        <v>10</v>
      </c>
      <c r="C5" s="3">
        <v>0</v>
      </c>
      <c r="D5" s="17">
        <v>33</v>
      </c>
      <c r="E5" s="17">
        <f t="shared" si="0"/>
        <v>0</v>
      </c>
      <c r="F5" s="7">
        <v>0</v>
      </c>
      <c r="G5" s="17">
        <f t="shared" si="1"/>
        <v>33</v>
      </c>
      <c r="H5" s="17">
        <f t="shared" si="2"/>
        <v>0</v>
      </c>
    </row>
    <row r="6" spans="1:8" ht="39.950000000000003" customHeight="1" x14ac:dyDescent="0.2">
      <c r="A6" s="16">
        <v>4</v>
      </c>
      <c r="B6" s="2" t="s">
        <v>11</v>
      </c>
      <c r="C6" s="3">
        <v>0</v>
      </c>
      <c r="D6" s="17">
        <v>33</v>
      </c>
      <c r="E6" s="17">
        <f t="shared" si="0"/>
        <v>0</v>
      </c>
      <c r="F6" s="7">
        <v>0</v>
      </c>
      <c r="G6" s="17">
        <f t="shared" si="1"/>
        <v>33</v>
      </c>
      <c r="H6" s="17">
        <f t="shared" si="2"/>
        <v>0</v>
      </c>
    </row>
    <row r="7" spans="1:8" ht="39.950000000000003" customHeight="1" x14ac:dyDescent="0.2">
      <c r="A7" s="16">
        <v>5</v>
      </c>
      <c r="B7" s="2" t="s">
        <v>12</v>
      </c>
      <c r="C7" s="3">
        <v>0</v>
      </c>
      <c r="D7" s="17">
        <v>33</v>
      </c>
      <c r="E7" s="17">
        <f t="shared" si="0"/>
        <v>0</v>
      </c>
      <c r="F7" s="7">
        <v>0</v>
      </c>
      <c r="G7" s="17">
        <f t="shared" si="1"/>
        <v>33</v>
      </c>
      <c r="H7" s="17">
        <f t="shared" si="2"/>
        <v>0</v>
      </c>
    </row>
    <row r="8" spans="1:8" ht="39.950000000000003" customHeight="1" x14ac:dyDescent="0.2">
      <c r="A8" s="16">
        <v>6</v>
      </c>
      <c r="B8" s="2" t="s">
        <v>13</v>
      </c>
      <c r="C8" s="3">
        <v>0</v>
      </c>
      <c r="D8" s="17">
        <v>33</v>
      </c>
      <c r="E8" s="17">
        <f t="shared" si="0"/>
        <v>0</v>
      </c>
      <c r="F8" s="7">
        <v>0</v>
      </c>
      <c r="G8" s="17">
        <f t="shared" si="1"/>
        <v>33</v>
      </c>
      <c r="H8" s="17">
        <f t="shared" si="2"/>
        <v>0</v>
      </c>
    </row>
    <row r="9" spans="1:8" ht="39.950000000000003" customHeight="1" x14ac:dyDescent="0.2">
      <c r="A9" s="16">
        <v>7</v>
      </c>
      <c r="B9" s="2" t="s">
        <v>14</v>
      </c>
      <c r="C9" s="3">
        <v>14</v>
      </c>
      <c r="D9" s="17">
        <v>33</v>
      </c>
      <c r="E9" s="17">
        <f t="shared" si="0"/>
        <v>462</v>
      </c>
      <c r="F9" s="7">
        <v>0</v>
      </c>
      <c r="G9" s="17">
        <f t="shared" si="1"/>
        <v>33</v>
      </c>
      <c r="H9" s="17">
        <f t="shared" si="2"/>
        <v>462</v>
      </c>
    </row>
    <row r="10" spans="1:8" ht="39.950000000000003" customHeight="1" x14ac:dyDescent="0.2">
      <c r="A10" s="16">
        <v>8</v>
      </c>
      <c r="B10" s="2" t="s">
        <v>15</v>
      </c>
      <c r="C10" s="3">
        <v>0</v>
      </c>
      <c r="D10" s="17">
        <v>33</v>
      </c>
      <c r="E10" s="17">
        <f t="shared" si="0"/>
        <v>0</v>
      </c>
      <c r="F10" s="7">
        <v>0</v>
      </c>
      <c r="G10" s="17">
        <f t="shared" si="1"/>
        <v>33</v>
      </c>
      <c r="H10" s="17">
        <f t="shared" si="2"/>
        <v>0</v>
      </c>
    </row>
    <row r="11" spans="1:8" ht="39.950000000000003" customHeight="1" x14ac:dyDescent="0.2">
      <c r="A11" s="16">
        <v>9</v>
      </c>
      <c r="B11" s="2" t="s">
        <v>16</v>
      </c>
      <c r="C11" s="3">
        <v>0</v>
      </c>
      <c r="D11" s="17">
        <v>33</v>
      </c>
      <c r="E11" s="17">
        <f t="shared" si="0"/>
        <v>0</v>
      </c>
      <c r="F11" s="7">
        <v>0</v>
      </c>
      <c r="G11" s="17">
        <f t="shared" si="1"/>
        <v>33</v>
      </c>
      <c r="H11" s="17">
        <f t="shared" si="2"/>
        <v>0</v>
      </c>
    </row>
    <row r="12" spans="1:8" ht="39.950000000000003" customHeight="1" x14ac:dyDescent="0.2">
      <c r="A12" s="16">
        <v>10</v>
      </c>
      <c r="B12" s="2" t="s">
        <v>17</v>
      </c>
      <c r="C12" s="3">
        <v>0</v>
      </c>
      <c r="D12" s="17">
        <v>33</v>
      </c>
      <c r="E12" s="17">
        <f t="shared" si="0"/>
        <v>0</v>
      </c>
      <c r="F12" s="7">
        <v>0</v>
      </c>
      <c r="G12" s="17">
        <f t="shared" si="1"/>
        <v>33</v>
      </c>
      <c r="H12" s="17">
        <f t="shared" si="2"/>
        <v>0</v>
      </c>
    </row>
    <row r="13" spans="1:8" ht="39.950000000000003" customHeight="1" x14ac:dyDescent="0.2">
      <c r="A13" s="16">
        <v>11</v>
      </c>
      <c r="B13" s="2" t="s">
        <v>18</v>
      </c>
      <c r="C13" s="3">
        <v>0</v>
      </c>
      <c r="D13" s="17">
        <v>33</v>
      </c>
      <c r="E13" s="17">
        <f t="shared" si="0"/>
        <v>0</v>
      </c>
      <c r="F13" s="7">
        <v>0</v>
      </c>
      <c r="G13" s="17">
        <f t="shared" si="1"/>
        <v>33</v>
      </c>
      <c r="H13" s="17">
        <f t="shared" si="2"/>
        <v>0</v>
      </c>
    </row>
    <row r="14" spans="1:8" ht="39.950000000000003" customHeight="1" x14ac:dyDescent="0.2">
      <c r="A14" s="16">
        <v>12</v>
      </c>
      <c r="B14" s="2" t="s">
        <v>19</v>
      </c>
      <c r="C14" s="3">
        <v>0</v>
      </c>
      <c r="D14" s="17">
        <v>33</v>
      </c>
      <c r="E14" s="17">
        <f t="shared" si="0"/>
        <v>0</v>
      </c>
      <c r="F14" s="7">
        <v>0</v>
      </c>
      <c r="G14" s="17">
        <f t="shared" si="1"/>
        <v>33</v>
      </c>
      <c r="H14" s="17">
        <f t="shared" si="2"/>
        <v>0</v>
      </c>
    </row>
    <row r="15" spans="1:8" ht="39.950000000000003" customHeight="1" x14ac:dyDescent="0.2">
      <c r="A15" s="16">
        <v>13</v>
      </c>
      <c r="B15" s="2" t="s">
        <v>20</v>
      </c>
      <c r="C15" s="3">
        <v>0</v>
      </c>
      <c r="D15" s="17">
        <v>33</v>
      </c>
      <c r="E15" s="17">
        <f t="shared" si="0"/>
        <v>0</v>
      </c>
      <c r="F15" s="7">
        <v>0</v>
      </c>
      <c r="G15" s="17">
        <f t="shared" si="1"/>
        <v>33</v>
      </c>
      <c r="H15" s="17">
        <f t="shared" si="2"/>
        <v>0</v>
      </c>
    </row>
    <row r="16" spans="1:8" ht="39.950000000000003" customHeight="1" x14ac:dyDescent="0.2">
      <c r="A16" s="16">
        <v>14</v>
      </c>
      <c r="B16" s="2" t="s">
        <v>21</v>
      </c>
      <c r="C16" s="3">
        <v>0</v>
      </c>
      <c r="D16" s="17">
        <v>33</v>
      </c>
      <c r="E16" s="17">
        <f t="shared" si="0"/>
        <v>0</v>
      </c>
      <c r="F16" s="7">
        <v>0</v>
      </c>
      <c r="G16" s="17">
        <f t="shared" si="1"/>
        <v>33</v>
      </c>
      <c r="H16" s="17">
        <f t="shared" si="2"/>
        <v>0</v>
      </c>
    </row>
    <row r="17" spans="1:8" ht="30" customHeight="1" x14ac:dyDescent="0.2">
      <c r="A17" s="15"/>
      <c r="B17" s="15" t="s">
        <v>22</v>
      </c>
      <c r="C17" s="15">
        <f>SUM(C3:C16)</f>
        <v>14</v>
      </c>
      <c r="D17" s="15"/>
      <c r="E17" s="18">
        <f>SUM(E3:E16)</f>
        <v>462</v>
      </c>
      <c r="F17" s="15"/>
      <c r="G17" s="15"/>
      <c r="H17" s="18">
        <f>SUM(H3:H16)</f>
        <v>462</v>
      </c>
    </row>
    <row r="18" spans="1:8" ht="20.100000000000001" customHeight="1" x14ac:dyDescent="0.2"/>
    <row r="19" spans="1:8" ht="20.100000000000001" customHeight="1" x14ac:dyDescent="0.2"/>
    <row r="20" spans="1:8" ht="20.100000000000001" customHeight="1" x14ac:dyDescent="0.2">
      <c r="B20" s="19" t="s">
        <v>58</v>
      </c>
      <c r="C20" s="14" t="s">
        <v>70</v>
      </c>
      <c r="E20" s="19"/>
      <c r="F20" s="19" t="s">
        <v>55</v>
      </c>
      <c r="G20" s="14" t="s">
        <v>70</v>
      </c>
    </row>
  </sheetData>
  <sheetProtection password="CC06" sheet="1" objects="1" scenarios="1"/>
  <mergeCells count="1">
    <mergeCell ref="A1:H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E17:H17 E3:E16 G3:H16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F9" sqref="F9"/>
    </sheetView>
  </sheetViews>
  <sheetFormatPr defaultRowHeight="12.75" x14ac:dyDescent="0.2"/>
  <cols>
    <col min="1" max="1" width="3.7109375" style="14" customWidth="1"/>
    <col min="2" max="2" width="15.7109375" style="14" customWidth="1"/>
    <col min="3" max="3" width="7.7109375" style="14" customWidth="1"/>
    <col min="4" max="8" width="12.7109375" style="14" customWidth="1"/>
    <col min="9" max="16384" width="9.140625" style="14"/>
  </cols>
  <sheetData>
    <row r="1" spans="1:8" ht="39.950000000000003" customHeight="1" x14ac:dyDescent="0.2">
      <c r="A1" s="32" t="s">
        <v>40</v>
      </c>
      <c r="B1" s="32"/>
      <c r="C1" s="32"/>
      <c r="D1" s="32"/>
      <c r="E1" s="32"/>
      <c r="F1" s="32"/>
      <c r="G1" s="32"/>
      <c r="H1" s="32"/>
    </row>
    <row r="2" spans="1:8" ht="80.099999999999994" customHeight="1" x14ac:dyDescent="0.2">
      <c r="A2" s="15" t="s">
        <v>25</v>
      </c>
      <c r="B2" s="15" t="s">
        <v>34</v>
      </c>
      <c r="C2" s="15" t="s">
        <v>35</v>
      </c>
      <c r="D2" s="15" t="s">
        <v>29</v>
      </c>
      <c r="E2" s="15" t="s">
        <v>30</v>
      </c>
      <c r="F2" s="15" t="s">
        <v>26</v>
      </c>
      <c r="G2" s="15" t="s">
        <v>31</v>
      </c>
      <c r="H2" s="15" t="s">
        <v>32</v>
      </c>
    </row>
    <row r="3" spans="1:8" ht="39.950000000000003" customHeight="1" x14ac:dyDescent="0.2">
      <c r="A3" s="16">
        <v>1</v>
      </c>
      <c r="B3" s="5" t="s">
        <v>8</v>
      </c>
      <c r="C3" s="6">
        <v>0</v>
      </c>
      <c r="D3" s="17">
        <v>16</v>
      </c>
      <c r="E3" s="17">
        <f>C3*D3</f>
        <v>0</v>
      </c>
      <c r="F3" s="7">
        <v>0</v>
      </c>
      <c r="G3" s="17">
        <f>D3-(D3*F3)</f>
        <v>16</v>
      </c>
      <c r="H3" s="17">
        <f>C3*G3</f>
        <v>0</v>
      </c>
    </row>
    <row r="4" spans="1:8" ht="39.950000000000003" customHeight="1" x14ac:dyDescent="0.2">
      <c r="A4" s="16">
        <v>2</v>
      </c>
      <c r="B4" s="5" t="s">
        <v>9</v>
      </c>
      <c r="C4" s="6">
        <v>104</v>
      </c>
      <c r="D4" s="17">
        <v>16</v>
      </c>
      <c r="E4" s="17">
        <f t="shared" ref="E4:E9" si="0">C4*D4</f>
        <v>1664</v>
      </c>
      <c r="F4" s="7">
        <v>0</v>
      </c>
      <c r="G4" s="17">
        <f t="shared" ref="G4:G9" si="1">D4-(D4*F4)</f>
        <v>16</v>
      </c>
      <c r="H4" s="17">
        <f t="shared" ref="H4:H9" si="2">C4*G4</f>
        <v>1664</v>
      </c>
    </row>
    <row r="5" spans="1:8" ht="39.950000000000003" customHeight="1" x14ac:dyDescent="0.2">
      <c r="A5" s="16">
        <v>3</v>
      </c>
      <c r="B5" s="5" t="s">
        <v>10</v>
      </c>
      <c r="C5" s="6">
        <v>88</v>
      </c>
      <c r="D5" s="17">
        <v>16</v>
      </c>
      <c r="E5" s="17">
        <f t="shared" si="0"/>
        <v>1408</v>
      </c>
      <c r="F5" s="7">
        <v>0</v>
      </c>
      <c r="G5" s="17">
        <f t="shared" si="1"/>
        <v>16</v>
      </c>
      <c r="H5" s="17">
        <f t="shared" si="2"/>
        <v>1408</v>
      </c>
    </row>
    <row r="6" spans="1:8" ht="39.950000000000003" customHeight="1" x14ac:dyDescent="0.2">
      <c r="A6" s="16">
        <v>4</v>
      </c>
      <c r="B6" s="5" t="s">
        <v>11</v>
      </c>
      <c r="C6" s="6">
        <v>145</v>
      </c>
      <c r="D6" s="17">
        <v>8</v>
      </c>
      <c r="E6" s="17">
        <f t="shared" si="0"/>
        <v>1160</v>
      </c>
      <c r="F6" s="7">
        <v>0</v>
      </c>
      <c r="G6" s="17">
        <f t="shared" si="1"/>
        <v>8</v>
      </c>
      <c r="H6" s="17">
        <f t="shared" si="2"/>
        <v>1160</v>
      </c>
    </row>
    <row r="7" spans="1:8" ht="39.950000000000003" customHeight="1" x14ac:dyDescent="0.2">
      <c r="A7" s="16">
        <v>5</v>
      </c>
      <c r="B7" s="5" t="s">
        <v>12</v>
      </c>
      <c r="C7" s="6">
        <v>177</v>
      </c>
      <c r="D7" s="17">
        <v>8</v>
      </c>
      <c r="E7" s="17">
        <f t="shared" si="0"/>
        <v>1416</v>
      </c>
      <c r="F7" s="7">
        <v>0</v>
      </c>
      <c r="G7" s="17">
        <f t="shared" si="1"/>
        <v>8</v>
      </c>
      <c r="H7" s="17">
        <f t="shared" si="2"/>
        <v>1416</v>
      </c>
    </row>
    <row r="8" spans="1:8" ht="39.950000000000003" customHeight="1" x14ac:dyDescent="0.2">
      <c r="A8" s="16">
        <v>10</v>
      </c>
      <c r="B8" s="5" t="s">
        <v>17</v>
      </c>
      <c r="C8" s="6">
        <v>3</v>
      </c>
      <c r="D8" s="17">
        <v>16</v>
      </c>
      <c r="E8" s="17">
        <f t="shared" si="0"/>
        <v>48</v>
      </c>
      <c r="F8" s="7">
        <v>0</v>
      </c>
      <c r="G8" s="17">
        <f t="shared" si="1"/>
        <v>16</v>
      </c>
      <c r="H8" s="17">
        <f t="shared" si="2"/>
        <v>48</v>
      </c>
    </row>
    <row r="9" spans="1:8" ht="39.950000000000003" customHeight="1" x14ac:dyDescent="0.2">
      <c r="A9" s="16">
        <v>13</v>
      </c>
      <c r="B9" s="5" t="s">
        <v>20</v>
      </c>
      <c r="C9" s="6">
        <v>1</v>
      </c>
      <c r="D9" s="17">
        <v>16</v>
      </c>
      <c r="E9" s="17">
        <f t="shared" si="0"/>
        <v>16</v>
      </c>
      <c r="F9" s="7">
        <v>0</v>
      </c>
      <c r="G9" s="17">
        <f t="shared" si="1"/>
        <v>16</v>
      </c>
      <c r="H9" s="17">
        <f t="shared" si="2"/>
        <v>16</v>
      </c>
    </row>
    <row r="10" spans="1:8" ht="30" customHeight="1" x14ac:dyDescent="0.2">
      <c r="A10" s="15"/>
      <c r="B10" s="15" t="s">
        <v>22</v>
      </c>
      <c r="C10" s="15">
        <f>SUM(C3:C9)</f>
        <v>518</v>
      </c>
      <c r="D10" s="15"/>
      <c r="E10" s="18">
        <f>SUM(E3:E9)</f>
        <v>5712</v>
      </c>
      <c r="F10" s="15"/>
      <c r="G10" s="15"/>
      <c r="H10" s="18">
        <f>SUM(H3:H9)</f>
        <v>5712</v>
      </c>
    </row>
    <row r="11" spans="1:8" ht="20.100000000000001" customHeight="1" x14ac:dyDescent="0.2"/>
    <row r="12" spans="1:8" ht="20.100000000000001" customHeight="1" x14ac:dyDescent="0.2"/>
    <row r="13" spans="1:8" ht="20.100000000000001" customHeight="1" x14ac:dyDescent="0.2">
      <c r="B13" s="19" t="s">
        <v>58</v>
      </c>
      <c r="C13" s="14" t="s">
        <v>70</v>
      </c>
      <c r="E13" s="19"/>
      <c r="F13" s="19" t="s">
        <v>55</v>
      </c>
      <c r="G13" s="14" t="s">
        <v>70</v>
      </c>
    </row>
    <row r="14" spans="1:8" ht="39.950000000000003" customHeight="1" x14ac:dyDescent="0.2"/>
    <row r="15" spans="1:8" ht="39.950000000000003" customHeight="1" x14ac:dyDescent="0.2"/>
    <row r="16" spans="1:8" ht="39.950000000000003" customHeight="1" x14ac:dyDescent="0.2"/>
    <row r="17" ht="30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sheetProtection password="CC06" sheet="1" objects="1" scenarios="1"/>
  <mergeCells count="1">
    <mergeCell ref="A1:H1"/>
  </mergeCells>
  <printOptions horizontalCentered="1"/>
  <pageMargins left="0.39370078740157483" right="0.39370078740157483" top="0.59055118110236227" bottom="0.59055118110236227" header="0" footer="0.31496062992125984"/>
  <pageSetup paperSize="9" orientation="portrait" r:id="rId1"/>
  <ignoredErrors>
    <ignoredError sqref="E10:H10 E3:E9 G3: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12</vt:i4>
      </vt:variant>
    </vt:vector>
  </HeadingPairs>
  <TitlesOfParts>
    <vt:vector size="22" baseType="lpstr">
      <vt:lpstr>Offerta pag1</vt:lpstr>
      <vt:lpstr>RCA</vt:lpstr>
      <vt:lpstr>INCENDIO</vt:lpstr>
      <vt:lpstr>FURTO-RAPINA</vt:lpstr>
      <vt:lpstr>SOCIO-POLITICI</vt:lpstr>
      <vt:lpstr>ATMOSFERICI</vt:lpstr>
      <vt:lpstr>KASKO</vt:lpstr>
      <vt:lpstr>CRISTALLI</vt:lpstr>
      <vt:lpstr>ASSISTENZA VIAGGIO</vt:lpstr>
      <vt:lpstr>RIEPILOGO</vt:lpstr>
      <vt:lpstr>'Offerta pag1'!_ftn1</vt:lpstr>
      <vt:lpstr>'Offerta pag1'!_inizio</vt:lpstr>
      <vt:lpstr>'ASSISTENZA VIAGGIO'!Area_stampa</vt:lpstr>
      <vt:lpstr>ATMOSFERICI!Area_stampa</vt:lpstr>
      <vt:lpstr>CRISTALLI!Area_stampa</vt:lpstr>
      <vt:lpstr>'FURTO-RAPINA'!Area_stampa</vt:lpstr>
      <vt:lpstr>INCENDIO!Area_stampa</vt:lpstr>
      <vt:lpstr>KASKO!Area_stampa</vt:lpstr>
      <vt:lpstr>'Offerta pag1'!Area_stampa</vt:lpstr>
      <vt:lpstr>RCA!Area_stampa</vt:lpstr>
      <vt:lpstr>RIEPILOGO!Area_stampa</vt:lpstr>
      <vt:lpstr>'SOCIO-POLITICI'!Area_stampa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2021-03-03T10:44:17Z</dcterms:modified>
</cp:coreProperties>
</file>